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https://motivaoy.sharepoint.com/sites/KAT-tiimi/Jaetut asiakirjat/Kehitys/Työkalut/Pohjat/Paataulu/Päätaulu 2021/"/>
    </mc:Choice>
  </mc:AlternateContent>
  <xr:revisionPtr revIDLastSave="2" documentId="8_{AED72A96-7F84-481D-9420-C4E0531F5F4E}" xr6:coauthVersionLast="47" xr6:coauthVersionMax="47" xr10:uidLastSave="{F1414E37-6326-4A12-8945-53CEF0632427}"/>
  <bookViews>
    <workbookView xWindow="-120" yWindow="-120" windowWidth="29040" windowHeight="15840" xr2:uid="{00000000-000D-0000-FFFF-FFFF00000000}"/>
  </bookViews>
  <sheets>
    <sheet name="Kohdetiedot" sheetId="4" r:id="rId1"/>
    <sheet name="Energia" sheetId="2" r:id="rId2"/>
    <sheet name="Toimenpiteet" sheetId="3" r:id="rId3"/>
    <sheet name="Tarkastuslista" sheetId="5" r:id="rId4"/>
    <sheet name="Ohjeita" sheetId="6" r:id="rId5"/>
    <sheet name="Luokitukset" sheetId="11" r:id="rId6"/>
  </sheets>
  <externalReferences>
    <externalReference r:id="rId7"/>
  </externalReferences>
  <definedNames>
    <definedName name="_TOL2008">Luokitukset!$K$12:$K$371</definedName>
    <definedName name="KTEK_TEK">[1]Toimenpiteet!$AE$12:$AE$13</definedName>
    <definedName name="Kylla_Ei">[1]Toimenpiteet!$AD$12:$AD$13</definedName>
    <definedName name="_xlnm.Print_Area" localSheetId="1">Energia!$A$4:$L$58</definedName>
    <definedName name="_xlnm.Print_Area" localSheetId="5">Luokitukset!$A$1:$D$121,Luokitukset!$I$7:$M$371,Luokitukset!$O$7:$O$19,Luokitukset!$T$7:$T$34</definedName>
    <definedName name="Rakennustyyppi">Luokitukset!$F$12:$F$123</definedName>
    <definedName name="Toimenpideluokka">Luokitukset!$Q$12:$Q$53</definedName>
    <definedName name="TOPO">Luokitukset!$V$12:$V$28</definedName>
    <definedName name="Toteutusvaihe">[1]Toimenpiteet!$AF$12:$AF$15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 i="3" l="1"/>
  <c r="AI13" i="3"/>
  <c r="AI14" i="3"/>
  <c r="AI15" i="3"/>
  <c r="AI16" i="3"/>
  <c r="AI17" i="3"/>
  <c r="AI18" i="3"/>
  <c r="AI19" i="3"/>
  <c r="AI20" i="3"/>
  <c r="AI21" i="3"/>
  <c r="AI22" i="3"/>
  <c r="AI23" i="3"/>
  <c r="AI24" i="3"/>
  <c r="AI25" i="3"/>
  <c r="AI26" i="3"/>
  <c r="AI27" i="3"/>
  <c r="AI28" i="3"/>
  <c r="AI29" i="3"/>
  <c r="AI30" i="3"/>
  <c r="AI31" i="3"/>
  <c r="AI32" i="3"/>
  <c r="AI33" i="3"/>
  <c r="AI34" i="3"/>
  <c r="AI35" i="3"/>
  <c r="AI36" i="3"/>
  <c r="AI11" i="3"/>
  <c r="B7" i="2" l="1"/>
  <c r="M43" i="4"/>
  <c r="J43" i="4" s="1"/>
  <c r="M65" i="4"/>
  <c r="J65" i="4" s="1"/>
  <c r="C116" i="11"/>
  <c r="D116" i="11"/>
  <c r="C117" i="11"/>
  <c r="D117" i="11"/>
  <c r="C118" i="11"/>
  <c r="D118" i="11"/>
  <c r="C119" i="11"/>
  <c r="D119" i="11"/>
  <c r="C120" i="11"/>
  <c r="D120" i="11"/>
  <c r="C121" i="11"/>
  <c r="D121" i="11"/>
  <c r="C122" i="11"/>
  <c r="D122" i="11"/>
  <c r="C123" i="11"/>
  <c r="D123"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A1" i="2"/>
  <c r="B1" i="3"/>
  <c r="D1" i="5"/>
  <c r="A2" i="11"/>
  <c r="A1" i="11"/>
  <c r="J371" i="11"/>
  <c r="I371" i="11"/>
  <c r="J370" i="11"/>
  <c r="I370" i="11"/>
  <c r="J369" i="11"/>
  <c r="I369" i="11"/>
  <c r="J368" i="11"/>
  <c r="I368" i="11"/>
  <c r="J367" i="11"/>
  <c r="I367" i="11"/>
  <c r="J366" i="11"/>
  <c r="I366" i="11"/>
  <c r="J365" i="11"/>
  <c r="I365" i="11"/>
  <c r="J364" i="11"/>
  <c r="I364" i="11"/>
  <c r="J363" i="11"/>
  <c r="I363" i="11"/>
  <c r="J362" i="11"/>
  <c r="I362" i="11"/>
  <c r="J361" i="11"/>
  <c r="I361" i="11"/>
  <c r="J360" i="11"/>
  <c r="I360" i="11"/>
  <c r="J359" i="11"/>
  <c r="I359" i="11"/>
  <c r="J358" i="11"/>
  <c r="I358" i="11"/>
  <c r="J357" i="11"/>
  <c r="I357" i="11"/>
  <c r="J356" i="11"/>
  <c r="I356" i="11"/>
  <c r="J355" i="11"/>
  <c r="I355" i="11"/>
  <c r="J354" i="11"/>
  <c r="I354" i="11"/>
  <c r="J353" i="11"/>
  <c r="I353" i="11"/>
  <c r="J352" i="11"/>
  <c r="I352" i="11"/>
  <c r="J351" i="11"/>
  <c r="I351" i="11"/>
  <c r="J350" i="11"/>
  <c r="I350" i="11"/>
  <c r="J349" i="11"/>
  <c r="I349" i="11"/>
  <c r="J348" i="11"/>
  <c r="I348" i="11"/>
  <c r="J347" i="11"/>
  <c r="I347" i="11"/>
  <c r="J346" i="11"/>
  <c r="I346" i="11"/>
  <c r="J345" i="11"/>
  <c r="I345" i="11"/>
  <c r="J344" i="11"/>
  <c r="I344" i="11"/>
  <c r="J343" i="11"/>
  <c r="I343" i="11"/>
  <c r="J342" i="11"/>
  <c r="I342" i="11"/>
  <c r="J341" i="11"/>
  <c r="I341" i="11"/>
  <c r="J340" i="11"/>
  <c r="I340" i="11"/>
  <c r="J339" i="11"/>
  <c r="I339" i="11"/>
  <c r="J338" i="11"/>
  <c r="I338" i="11"/>
  <c r="J337" i="11"/>
  <c r="I337" i="11"/>
  <c r="J336" i="11"/>
  <c r="I336" i="11"/>
  <c r="J335" i="11"/>
  <c r="I335" i="11"/>
  <c r="J334" i="11"/>
  <c r="I334" i="11"/>
  <c r="J333" i="11"/>
  <c r="I333" i="11"/>
  <c r="J332" i="11"/>
  <c r="I332" i="11"/>
  <c r="J331" i="11"/>
  <c r="I331" i="11"/>
  <c r="J330" i="11"/>
  <c r="I330" i="11"/>
  <c r="J329" i="11"/>
  <c r="I329" i="11"/>
  <c r="J328" i="11"/>
  <c r="I328" i="11"/>
  <c r="J327" i="11"/>
  <c r="I327" i="11"/>
  <c r="J326" i="11"/>
  <c r="I326" i="11"/>
  <c r="J325" i="11"/>
  <c r="I325" i="11"/>
  <c r="J324" i="11"/>
  <c r="I324" i="11"/>
  <c r="J323" i="11"/>
  <c r="I323" i="11"/>
  <c r="J322" i="11"/>
  <c r="I322" i="11"/>
  <c r="J321" i="11"/>
  <c r="I321" i="11"/>
  <c r="J320" i="11"/>
  <c r="I320" i="11"/>
  <c r="J319" i="11"/>
  <c r="I319" i="11"/>
  <c r="J318" i="11"/>
  <c r="I318" i="11"/>
  <c r="J317" i="11"/>
  <c r="I317" i="11"/>
  <c r="J316" i="11"/>
  <c r="I316" i="11"/>
  <c r="J315" i="11"/>
  <c r="I315" i="11"/>
  <c r="J314" i="11"/>
  <c r="I314" i="11"/>
  <c r="J313" i="11"/>
  <c r="I313" i="11"/>
  <c r="J312" i="11"/>
  <c r="I312" i="11"/>
  <c r="J311" i="11"/>
  <c r="I311" i="11"/>
  <c r="J310" i="11"/>
  <c r="I310" i="11"/>
  <c r="J309" i="11"/>
  <c r="I309" i="11"/>
  <c r="J308" i="11"/>
  <c r="I308" i="11"/>
  <c r="J307" i="11"/>
  <c r="I307" i="11"/>
  <c r="J306" i="11"/>
  <c r="I306" i="11"/>
  <c r="J305" i="11"/>
  <c r="I305" i="11"/>
  <c r="J304" i="11"/>
  <c r="I304" i="11"/>
  <c r="J303" i="11"/>
  <c r="I303" i="11"/>
  <c r="J302" i="11"/>
  <c r="I302" i="11"/>
  <c r="J301" i="11"/>
  <c r="I301" i="11"/>
  <c r="J300" i="11"/>
  <c r="I300" i="11"/>
  <c r="J299" i="11"/>
  <c r="I299" i="11"/>
  <c r="J298" i="11"/>
  <c r="I298" i="11"/>
  <c r="J297" i="11"/>
  <c r="I297" i="11"/>
  <c r="J296" i="11"/>
  <c r="I296" i="11"/>
  <c r="J295" i="11"/>
  <c r="I295" i="11"/>
  <c r="J294" i="11"/>
  <c r="I294" i="11"/>
  <c r="J293" i="11"/>
  <c r="I293" i="11"/>
  <c r="J292" i="11"/>
  <c r="I292" i="11"/>
  <c r="J291" i="11"/>
  <c r="I291" i="11"/>
  <c r="J290" i="11"/>
  <c r="I290" i="11"/>
  <c r="J289" i="11"/>
  <c r="I289" i="11"/>
  <c r="J288" i="11"/>
  <c r="I288" i="11"/>
  <c r="J287" i="11"/>
  <c r="I287" i="11"/>
  <c r="J286" i="11"/>
  <c r="I286" i="11"/>
  <c r="J285" i="11"/>
  <c r="I285" i="11"/>
  <c r="J284" i="11"/>
  <c r="I284" i="11"/>
  <c r="J283" i="11"/>
  <c r="I283" i="11"/>
  <c r="J282" i="11"/>
  <c r="I282" i="11"/>
  <c r="J281" i="11"/>
  <c r="I281" i="11"/>
  <c r="J280" i="11"/>
  <c r="I280" i="11"/>
  <c r="J279" i="11"/>
  <c r="I279" i="11"/>
  <c r="J278" i="11"/>
  <c r="I278" i="11"/>
  <c r="J277" i="11"/>
  <c r="I277" i="11"/>
  <c r="J276" i="11"/>
  <c r="I276" i="11"/>
  <c r="J275" i="11"/>
  <c r="I275" i="11"/>
  <c r="J274" i="11"/>
  <c r="I274" i="11"/>
  <c r="J273" i="11"/>
  <c r="I273" i="11"/>
  <c r="J272" i="11"/>
  <c r="I272" i="11"/>
  <c r="J271" i="11"/>
  <c r="I271" i="11"/>
  <c r="J270" i="11"/>
  <c r="I270" i="11"/>
  <c r="J269" i="11"/>
  <c r="I269" i="11"/>
  <c r="J268" i="11"/>
  <c r="I268" i="11"/>
  <c r="J267" i="11"/>
  <c r="I267" i="11"/>
  <c r="J266" i="11"/>
  <c r="I266" i="11"/>
  <c r="J265" i="11"/>
  <c r="I265" i="11"/>
  <c r="J264" i="11"/>
  <c r="I264" i="11"/>
  <c r="J263" i="11"/>
  <c r="I263" i="11"/>
  <c r="J262" i="11"/>
  <c r="I262" i="11"/>
  <c r="J261" i="11"/>
  <c r="I261" i="11"/>
  <c r="J260" i="11"/>
  <c r="I260" i="11"/>
  <c r="J259" i="11"/>
  <c r="I259" i="11"/>
  <c r="J258" i="11"/>
  <c r="I258" i="11"/>
  <c r="J257" i="11"/>
  <c r="I257" i="11"/>
  <c r="J256" i="11"/>
  <c r="I256" i="11"/>
  <c r="J255" i="11"/>
  <c r="I255" i="11"/>
  <c r="J254" i="11"/>
  <c r="I254" i="11"/>
  <c r="J253" i="11"/>
  <c r="I253" i="11"/>
  <c r="J252" i="11"/>
  <c r="I252" i="11"/>
  <c r="J251" i="11"/>
  <c r="I251" i="11"/>
  <c r="J250" i="11"/>
  <c r="I250" i="11"/>
  <c r="J249" i="11"/>
  <c r="I249" i="11"/>
  <c r="J248" i="11"/>
  <c r="I248" i="11"/>
  <c r="J247" i="11"/>
  <c r="I247" i="11"/>
  <c r="J246" i="11"/>
  <c r="I246" i="11"/>
  <c r="J245" i="11"/>
  <c r="I245" i="11"/>
  <c r="J244" i="11"/>
  <c r="I244" i="11"/>
  <c r="J243" i="11"/>
  <c r="I243" i="11"/>
  <c r="J242" i="11"/>
  <c r="I242" i="11"/>
  <c r="J241" i="11"/>
  <c r="I241" i="11"/>
  <c r="J240" i="11"/>
  <c r="I240" i="11"/>
  <c r="J239" i="11"/>
  <c r="I239" i="11"/>
  <c r="J238" i="11"/>
  <c r="I238" i="11"/>
  <c r="J237" i="11"/>
  <c r="I237" i="11"/>
  <c r="J236" i="11"/>
  <c r="I236" i="11"/>
  <c r="J235" i="11"/>
  <c r="I235" i="11"/>
  <c r="J234" i="11"/>
  <c r="I234" i="11"/>
  <c r="J233" i="11"/>
  <c r="I233" i="11"/>
  <c r="J232" i="11"/>
  <c r="I232" i="11"/>
  <c r="J231" i="11"/>
  <c r="I231" i="11"/>
  <c r="J230" i="11"/>
  <c r="I230" i="11"/>
  <c r="J229" i="11"/>
  <c r="I229" i="11"/>
  <c r="J228" i="11"/>
  <c r="I228" i="11"/>
  <c r="J227" i="11"/>
  <c r="I227" i="11"/>
  <c r="J226" i="11"/>
  <c r="I226" i="11"/>
  <c r="J225" i="11"/>
  <c r="I225" i="11"/>
  <c r="J224" i="11"/>
  <c r="I224" i="11"/>
  <c r="J223" i="11"/>
  <c r="I223" i="11"/>
  <c r="J222" i="11"/>
  <c r="I222" i="11"/>
  <c r="J221" i="11"/>
  <c r="I221" i="11"/>
  <c r="J220" i="11"/>
  <c r="I220" i="11"/>
  <c r="J219" i="11"/>
  <c r="I219" i="11"/>
  <c r="J218" i="11"/>
  <c r="I218" i="11"/>
  <c r="J217" i="11"/>
  <c r="I217" i="11"/>
  <c r="J216" i="11"/>
  <c r="I216" i="11"/>
  <c r="J215" i="11"/>
  <c r="I215" i="11"/>
  <c r="J214" i="11"/>
  <c r="I214" i="11"/>
  <c r="J213" i="11"/>
  <c r="I213" i="11"/>
  <c r="J212" i="11"/>
  <c r="I212" i="11"/>
  <c r="J211" i="11"/>
  <c r="I211" i="11"/>
  <c r="J210" i="11"/>
  <c r="I210" i="11"/>
  <c r="J209" i="11"/>
  <c r="I209" i="11"/>
  <c r="J208" i="11"/>
  <c r="I208" i="11"/>
  <c r="J207" i="11"/>
  <c r="I207" i="11"/>
  <c r="J206" i="11"/>
  <c r="I206" i="11"/>
  <c r="J205" i="11"/>
  <c r="I205" i="11"/>
  <c r="J204" i="11"/>
  <c r="I204" i="11"/>
  <c r="J203" i="11"/>
  <c r="I203" i="11"/>
  <c r="J202" i="11"/>
  <c r="I202" i="11"/>
  <c r="J201" i="11"/>
  <c r="I201" i="11"/>
  <c r="J200" i="11"/>
  <c r="I200" i="11"/>
  <c r="J199" i="11"/>
  <c r="I199" i="11"/>
  <c r="J198" i="11"/>
  <c r="I198" i="11"/>
  <c r="J197" i="11"/>
  <c r="I197" i="11"/>
  <c r="J196" i="11"/>
  <c r="I196" i="11"/>
  <c r="J195" i="11"/>
  <c r="I195" i="11"/>
  <c r="J194" i="11"/>
  <c r="I194" i="11"/>
  <c r="J193" i="11"/>
  <c r="I193" i="11"/>
  <c r="J192" i="11"/>
  <c r="I192" i="11"/>
  <c r="J191" i="11"/>
  <c r="I191" i="11"/>
  <c r="J190" i="11"/>
  <c r="I190" i="11"/>
  <c r="J189" i="11"/>
  <c r="I189" i="11"/>
  <c r="J188" i="11"/>
  <c r="I188" i="11"/>
  <c r="J187" i="11"/>
  <c r="I187" i="11"/>
  <c r="J186" i="11"/>
  <c r="I186" i="11"/>
  <c r="J185" i="11"/>
  <c r="I185" i="11"/>
  <c r="J184" i="11"/>
  <c r="I184" i="11"/>
  <c r="J183" i="11"/>
  <c r="I183" i="11"/>
  <c r="J182" i="11"/>
  <c r="I182" i="11"/>
  <c r="J181" i="11"/>
  <c r="I181" i="11"/>
  <c r="J180" i="11"/>
  <c r="I180" i="11"/>
  <c r="J179" i="11"/>
  <c r="I179" i="11"/>
  <c r="J178" i="11"/>
  <c r="I178" i="11"/>
  <c r="J177" i="11"/>
  <c r="I177" i="11"/>
  <c r="J176" i="11"/>
  <c r="I176" i="11"/>
  <c r="J175" i="11"/>
  <c r="I175" i="11"/>
  <c r="J174" i="11"/>
  <c r="I174" i="11"/>
  <c r="J173" i="11"/>
  <c r="I173" i="11"/>
  <c r="J172" i="11"/>
  <c r="I172" i="11"/>
  <c r="J171" i="11"/>
  <c r="I171" i="11"/>
  <c r="J170" i="11"/>
  <c r="I170" i="11"/>
  <c r="J169" i="11"/>
  <c r="I169" i="11"/>
  <c r="J168" i="11"/>
  <c r="I168" i="11"/>
  <c r="J167" i="11"/>
  <c r="I167" i="11"/>
  <c r="J166" i="11"/>
  <c r="I166" i="11"/>
  <c r="J165" i="11"/>
  <c r="I165" i="11"/>
  <c r="J164" i="11"/>
  <c r="I164" i="11"/>
  <c r="J163" i="11"/>
  <c r="I163" i="11"/>
  <c r="J162" i="11"/>
  <c r="I162" i="11"/>
  <c r="J161" i="11"/>
  <c r="I161" i="11"/>
  <c r="J160" i="11"/>
  <c r="I160" i="11"/>
  <c r="J159" i="11"/>
  <c r="I159" i="11"/>
  <c r="J158" i="11"/>
  <c r="I158" i="11"/>
  <c r="J157" i="11"/>
  <c r="I157" i="11"/>
  <c r="J156" i="11"/>
  <c r="I156" i="11"/>
  <c r="J155" i="11"/>
  <c r="I155" i="11"/>
  <c r="J154" i="11"/>
  <c r="I154" i="11"/>
  <c r="J153" i="11"/>
  <c r="I153" i="11"/>
  <c r="J152" i="11"/>
  <c r="I152" i="11"/>
  <c r="J151" i="11"/>
  <c r="I151" i="11"/>
  <c r="J150" i="11"/>
  <c r="I150" i="11"/>
  <c r="J149" i="11"/>
  <c r="I149" i="11"/>
  <c r="J148" i="11"/>
  <c r="I148" i="11"/>
  <c r="J147" i="11"/>
  <c r="I147" i="11"/>
  <c r="J146" i="11"/>
  <c r="I146" i="11"/>
  <c r="J145" i="11"/>
  <c r="I145" i="11"/>
  <c r="J144" i="11"/>
  <c r="I144" i="11"/>
  <c r="J143" i="11"/>
  <c r="I143" i="11"/>
  <c r="J142" i="11"/>
  <c r="I142" i="11"/>
  <c r="J141" i="11"/>
  <c r="I141" i="11"/>
  <c r="J140" i="11"/>
  <c r="I140" i="11"/>
  <c r="J139" i="11"/>
  <c r="I139" i="11"/>
  <c r="J138" i="11"/>
  <c r="I138" i="11"/>
  <c r="J137" i="11"/>
  <c r="I137" i="11"/>
  <c r="J136" i="11"/>
  <c r="I136" i="11"/>
  <c r="J135" i="11"/>
  <c r="I135" i="11"/>
  <c r="J134" i="11"/>
  <c r="I134" i="11"/>
  <c r="J133" i="11"/>
  <c r="I133" i="11"/>
  <c r="J132" i="11"/>
  <c r="I132" i="11"/>
  <c r="J131" i="11"/>
  <c r="I131" i="11"/>
  <c r="J130" i="11"/>
  <c r="I130" i="11"/>
  <c r="J129" i="11"/>
  <c r="I129" i="11"/>
  <c r="J128" i="11"/>
  <c r="I128" i="11"/>
  <c r="J127" i="11"/>
  <c r="I127" i="11"/>
  <c r="J126" i="11"/>
  <c r="I126" i="11"/>
  <c r="J125" i="11"/>
  <c r="I125" i="11"/>
  <c r="J124" i="11"/>
  <c r="I124" i="11"/>
  <c r="J123" i="11"/>
  <c r="I123" i="11"/>
  <c r="J122" i="11"/>
  <c r="I122" i="11"/>
  <c r="J121" i="11"/>
  <c r="I121" i="11"/>
  <c r="J120" i="11"/>
  <c r="I120" i="11"/>
  <c r="J119" i="11"/>
  <c r="I119" i="11"/>
  <c r="J118" i="11"/>
  <c r="I118" i="11"/>
  <c r="J117" i="11"/>
  <c r="I117" i="11"/>
  <c r="J116" i="11"/>
  <c r="I116" i="11"/>
  <c r="J115" i="11"/>
  <c r="I115" i="11"/>
  <c r="C115" i="11"/>
  <c r="J114" i="11"/>
  <c r="I114" i="11"/>
  <c r="C114" i="11"/>
  <c r="J113" i="11"/>
  <c r="I113" i="11"/>
  <c r="C113" i="11"/>
  <c r="J112" i="11"/>
  <c r="I112" i="11"/>
  <c r="C112" i="11"/>
  <c r="J111" i="11"/>
  <c r="I111" i="11"/>
  <c r="C111" i="11"/>
  <c r="J110" i="11"/>
  <c r="I110" i="11"/>
  <c r="C110" i="11"/>
  <c r="J109" i="11"/>
  <c r="I109" i="11"/>
  <c r="C109" i="11"/>
  <c r="J108" i="11"/>
  <c r="I108" i="11"/>
  <c r="C108" i="11"/>
  <c r="J107" i="11"/>
  <c r="I107" i="11"/>
  <c r="C107" i="11"/>
  <c r="J106" i="11"/>
  <c r="I106" i="11"/>
  <c r="C106" i="11"/>
  <c r="J105" i="11"/>
  <c r="I105" i="11"/>
  <c r="C105" i="11"/>
  <c r="J104" i="11"/>
  <c r="I104" i="11"/>
  <c r="C104" i="11"/>
  <c r="J103" i="11"/>
  <c r="I103" i="11"/>
  <c r="C103" i="11"/>
  <c r="J102" i="11"/>
  <c r="I102" i="11"/>
  <c r="C102" i="11"/>
  <c r="J101" i="11"/>
  <c r="I101" i="11"/>
  <c r="C101" i="11"/>
  <c r="J100" i="11"/>
  <c r="I100" i="11"/>
  <c r="C100" i="11"/>
  <c r="J99" i="11"/>
  <c r="I99" i="11"/>
  <c r="C99" i="11"/>
  <c r="J98" i="11"/>
  <c r="I98" i="11"/>
  <c r="C98" i="11"/>
  <c r="J97" i="11"/>
  <c r="I97" i="11"/>
  <c r="C97" i="11"/>
  <c r="J96" i="11"/>
  <c r="I96" i="11"/>
  <c r="C96" i="11"/>
  <c r="J95" i="11"/>
  <c r="I95" i="11"/>
  <c r="C95" i="11"/>
  <c r="J94" i="11"/>
  <c r="I94" i="11"/>
  <c r="C94" i="11"/>
  <c r="J93" i="11"/>
  <c r="I93" i="11"/>
  <c r="C93" i="11"/>
  <c r="J92" i="11"/>
  <c r="I92" i="11"/>
  <c r="C92" i="11"/>
  <c r="J91" i="11"/>
  <c r="I91" i="11"/>
  <c r="C91" i="11"/>
  <c r="J90" i="11"/>
  <c r="I90" i="11"/>
  <c r="C90" i="11"/>
  <c r="J89" i="11"/>
  <c r="I89" i="11"/>
  <c r="C89" i="11"/>
  <c r="J88" i="11"/>
  <c r="I88" i="11"/>
  <c r="C88" i="11"/>
  <c r="J87" i="11"/>
  <c r="I87" i="11"/>
  <c r="C87" i="11"/>
  <c r="J86" i="11"/>
  <c r="I86" i="11"/>
  <c r="C86" i="11"/>
  <c r="J85" i="11"/>
  <c r="I85" i="11"/>
  <c r="C85" i="11"/>
  <c r="J84" i="11"/>
  <c r="I84" i="11"/>
  <c r="C84" i="11"/>
  <c r="J83" i="11"/>
  <c r="I83" i="11"/>
  <c r="C83" i="11"/>
  <c r="J82" i="11"/>
  <c r="I82" i="11"/>
  <c r="C82" i="11"/>
  <c r="J81" i="11"/>
  <c r="I81" i="11"/>
  <c r="C81" i="11"/>
  <c r="J80" i="11"/>
  <c r="I80" i="11"/>
  <c r="C80" i="11"/>
  <c r="J79" i="11"/>
  <c r="I79" i="11"/>
  <c r="C79" i="11"/>
  <c r="J78" i="11"/>
  <c r="I78" i="11"/>
  <c r="C78" i="11"/>
  <c r="J77" i="11"/>
  <c r="I77" i="11"/>
  <c r="C77" i="11"/>
  <c r="J76" i="11"/>
  <c r="I76" i="11"/>
  <c r="C76" i="11"/>
  <c r="J75" i="11"/>
  <c r="I75" i="11"/>
  <c r="C75" i="11"/>
  <c r="J74" i="11"/>
  <c r="I74" i="11"/>
  <c r="C74" i="11"/>
  <c r="J73" i="11"/>
  <c r="I73" i="11"/>
  <c r="C73" i="11"/>
  <c r="J72" i="11"/>
  <c r="I72" i="11"/>
  <c r="C72" i="11"/>
  <c r="J71" i="11"/>
  <c r="I71" i="11"/>
  <c r="C71" i="11"/>
  <c r="J70" i="11"/>
  <c r="I70" i="11"/>
  <c r="C70" i="11"/>
  <c r="J69" i="11"/>
  <c r="I69" i="11"/>
  <c r="C69" i="11"/>
  <c r="J68" i="11"/>
  <c r="I68" i="11"/>
  <c r="C68" i="11"/>
  <c r="J67" i="11"/>
  <c r="I67" i="11"/>
  <c r="C67" i="11"/>
  <c r="J66" i="11"/>
  <c r="I66" i="11"/>
  <c r="C66" i="11"/>
  <c r="J65" i="11"/>
  <c r="I65" i="11"/>
  <c r="C65" i="11"/>
  <c r="J64" i="11"/>
  <c r="I64" i="11"/>
  <c r="C64" i="11"/>
  <c r="J63" i="11"/>
  <c r="I63" i="11"/>
  <c r="C63" i="11"/>
  <c r="J62" i="11"/>
  <c r="I62" i="11"/>
  <c r="C62" i="11"/>
  <c r="J61" i="11"/>
  <c r="I61" i="11"/>
  <c r="C61" i="11"/>
  <c r="J60" i="11"/>
  <c r="I60" i="11"/>
  <c r="C60" i="11"/>
  <c r="J59" i="11"/>
  <c r="I59" i="11"/>
  <c r="C59" i="11"/>
  <c r="J58" i="11"/>
  <c r="I58" i="11"/>
  <c r="C58" i="11"/>
  <c r="J57" i="11"/>
  <c r="I57" i="11"/>
  <c r="C57" i="11"/>
  <c r="J56" i="11"/>
  <c r="I56" i="11"/>
  <c r="C56" i="11"/>
  <c r="J55" i="11"/>
  <c r="I55" i="11"/>
  <c r="C55" i="11"/>
  <c r="J54" i="11"/>
  <c r="I54" i="11"/>
  <c r="C54" i="11"/>
  <c r="J53" i="11"/>
  <c r="I53" i="11"/>
  <c r="C53" i="11"/>
  <c r="J52" i="11"/>
  <c r="I52" i="11"/>
  <c r="C52" i="11"/>
  <c r="J51" i="11"/>
  <c r="I51" i="11"/>
  <c r="C51" i="11"/>
  <c r="J50" i="11"/>
  <c r="I50" i="11"/>
  <c r="C50" i="11"/>
  <c r="J49" i="11"/>
  <c r="I49" i="11"/>
  <c r="C49" i="11"/>
  <c r="J48" i="11"/>
  <c r="I48" i="11"/>
  <c r="C48" i="11"/>
  <c r="J47" i="11"/>
  <c r="I47" i="11"/>
  <c r="C47" i="11"/>
  <c r="J46" i="11"/>
  <c r="I46" i="11"/>
  <c r="C46" i="11"/>
  <c r="J45" i="11"/>
  <c r="I45" i="11"/>
  <c r="C45" i="11"/>
  <c r="J44" i="11"/>
  <c r="I44" i="11"/>
  <c r="C44" i="11"/>
  <c r="J43" i="11"/>
  <c r="I43" i="11"/>
  <c r="C43" i="11"/>
  <c r="J42" i="11"/>
  <c r="I42" i="11"/>
  <c r="C42" i="11"/>
  <c r="J41" i="11"/>
  <c r="I41" i="11"/>
  <c r="C41" i="11"/>
  <c r="J40" i="11"/>
  <c r="I40" i="11"/>
  <c r="C40" i="11"/>
  <c r="J39" i="11"/>
  <c r="I39" i="11"/>
  <c r="C39" i="11"/>
  <c r="J38" i="11"/>
  <c r="I38" i="11"/>
  <c r="C38" i="11"/>
  <c r="J37" i="11"/>
  <c r="I37" i="11"/>
  <c r="C37" i="11"/>
  <c r="J36" i="11"/>
  <c r="I36" i="11"/>
  <c r="C36" i="11"/>
  <c r="J35" i="11"/>
  <c r="I35" i="11"/>
  <c r="C35" i="11"/>
  <c r="J34" i="11"/>
  <c r="I34" i="11"/>
  <c r="C34" i="11"/>
  <c r="J33" i="11"/>
  <c r="I33" i="11"/>
  <c r="C33" i="11"/>
  <c r="J32" i="11"/>
  <c r="I32" i="11"/>
  <c r="C32" i="11"/>
  <c r="J31" i="11"/>
  <c r="I31" i="11"/>
  <c r="C31" i="11"/>
  <c r="J30" i="11"/>
  <c r="I30" i="11"/>
  <c r="C30" i="11"/>
  <c r="J29" i="11"/>
  <c r="I29" i="11"/>
  <c r="C29" i="11"/>
  <c r="J28" i="11"/>
  <c r="I28" i="11"/>
  <c r="C28" i="11"/>
  <c r="J27" i="11"/>
  <c r="I27" i="11"/>
  <c r="C27" i="11"/>
  <c r="J26" i="11"/>
  <c r="I26" i="11"/>
  <c r="C26" i="11"/>
  <c r="J25" i="11"/>
  <c r="I25" i="11"/>
  <c r="C25" i="11"/>
  <c r="J24" i="11"/>
  <c r="I24" i="11"/>
  <c r="C24" i="11"/>
  <c r="J23" i="11"/>
  <c r="I23" i="11"/>
  <c r="C23" i="11"/>
  <c r="J22" i="11"/>
  <c r="I22" i="11"/>
  <c r="C22" i="11"/>
  <c r="J21" i="11"/>
  <c r="I21" i="11"/>
  <c r="C21" i="11"/>
  <c r="J20" i="11"/>
  <c r="I20" i="11"/>
  <c r="C20" i="11"/>
  <c r="J19" i="11"/>
  <c r="I19" i="11"/>
  <c r="C19" i="11"/>
  <c r="J18" i="11"/>
  <c r="I18" i="11"/>
  <c r="C18" i="11"/>
  <c r="J17" i="11"/>
  <c r="I17" i="11"/>
  <c r="C17" i="11"/>
  <c r="J16" i="11"/>
  <c r="I16" i="11"/>
  <c r="C16" i="11"/>
  <c r="J15" i="11"/>
  <c r="I15" i="11"/>
  <c r="C15" i="11"/>
  <c r="J14" i="11"/>
  <c r="I14" i="11"/>
  <c r="C14" i="11"/>
  <c r="J13" i="11"/>
  <c r="I13" i="11"/>
  <c r="C13" i="11"/>
  <c r="J12" i="11"/>
  <c r="I12" i="11"/>
  <c r="C12" i="11"/>
  <c r="D36" i="3"/>
  <c r="E36" i="3"/>
  <c r="H36" i="3"/>
  <c r="H13" i="3"/>
  <c r="E13" i="3"/>
  <c r="D13" i="3"/>
  <c r="H12" i="3"/>
  <c r="D12" i="3"/>
  <c r="E12" i="3"/>
  <c r="H11" i="3"/>
  <c r="D11" i="3"/>
  <c r="E11" i="3"/>
  <c r="B5" i="3"/>
  <c r="F38" i="3"/>
  <c r="E38" i="3" s="1"/>
  <c r="D14" i="3"/>
  <c r="D15" i="3"/>
  <c r="D16" i="3"/>
  <c r="D17" i="3"/>
  <c r="D18" i="3"/>
  <c r="D19" i="3"/>
  <c r="D20" i="3"/>
  <c r="D21" i="3"/>
  <c r="D22" i="3"/>
  <c r="D23" i="3"/>
  <c r="D24" i="3"/>
  <c r="D25" i="3"/>
  <c r="D26" i="3"/>
  <c r="D27" i="3"/>
  <c r="D28" i="3"/>
  <c r="D29" i="3"/>
  <c r="D30" i="3"/>
  <c r="D31" i="3"/>
  <c r="D32" i="3"/>
  <c r="D33" i="3"/>
  <c r="D34" i="3"/>
  <c r="D35" i="3"/>
  <c r="D37" i="3"/>
  <c r="B10" i="2"/>
  <c r="B9" i="2"/>
  <c r="H9" i="2"/>
  <c r="E14" i="3"/>
  <c r="E15" i="3"/>
  <c r="E16" i="3"/>
  <c r="E17" i="3"/>
  <c r="E18" i="3"/>
  <c r="E19" i="3"/>
  <c r="E20" i="3"/>
  <c r="E21" i="3"/>
  <c r="E22" i="3"/>
  <c r="E23" i="3"/>
  <c r="E24" i="3"/>
  <c r="E25" i="3"/>
  <c r="E26" i="3"/>
  <c r="E27" i="3"/>
  <c r="E28" i="3"/>
  <c r="E29" i="3"/>
  <c r="E30" i="3"/>
  <c r="E31" i="3"/>
  <c r="E32" i="3"/>
  <c r="E33" i="3"/>
  <c r="E34" i="3"/>
  <c r="E35" i="3"/>
  <c r="AF4" i="3"/>
  <c r="H1" i="2"/>
  <c r="B4" i="3"/>
  <c r="H37" i="3"/>
  <c r="H14" i="3"/>
  <c r="H15" i="3"/>
  <c r="H16" i="3"/>
  <c r="H17" i="3"/>
  <c r="H18" i="3"/>
  <c r="H19" i="3"/>
  <c r="H20" i="3"/>
  <c r="H21" i="3"/>
  <c r="H22" i="3"/>
  <c r="H23" i="3"/>
  <c r="H24" i="3"/>
  <c r="H25" i="3"/>
  <c r="H26" i="3"/>
  <c r="H27" i="3"/>
  <c r="H28" i="3"/>
  <c r="H29" i="3"/>
  <c r="H30" i="3"/>
  <c r="H31" i="3"/>
  <c r="H32" i="3"/>
  <c r="H33" i="3"/>
  <c r="H34" i="3"/>
  <c r="H35" i="3"/>
  <c r="L38" i="3"/>
  <c r="D11" i="2"/>
  <c r="X38" i="3"/>
  <c r="D15" i="2" s="1"/>
  <c r="N38" i="3"/>
  <c r="P38" i="3"/>
  <c r="D10" i="2" s="1"/>
  <c r="Z38" i="3"/>
  <c r="AB38" i="3"/>
  <c r="D14" i="2"/>
  <c r="AF38" i="3"/>
  <c r="D18" i="2" s="1"/>
  <c r="B23" i="2"/>
  <c r="H23" i="2"/>
  <c r="H18" i="2"/>
  <c r="H17" i="2"/>
  <c r="H14" i="2"/>
  <c r="H13" i="2"/>
  <c r="H10" i="2"/>
  <c r="AD38" i="3"/>
  <c r="D17" i="2" s="1"/>
  <c r="V38" i="3"/>
  <c r="D13" i="2" s="1"/>
  <c r="J38" i="3"/>
  <c r="D9" i="2" s="1"/>
  <c r="J23" i="2"/>
  <c r="A1" i="5"/>
  <c r="A1" i="6"/>
  <c r="H38" i="3" l="1"/>
  <c r="D38" i="3"/>
  <c r="D24" i="2"/>
  <c r="D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Saara Elväs</author>
  </authors>
  <commentList>
    <comment ref="J43" authorId="0" shapeId="0" xr:uid="{5CC7B7A4-CA86-4DC2-9D01-B37F7250AFC3}">
      <text>
        <r>
          <rPr>
            <sz val="9"/>
            <color indexed="81"/>
            <rFont val="Tahoma"/>
            <family val="2"/>
          </rPr>
          <t>Soluun päivittyy rakennustyypin koodi kun soluun C43 on valittu toimialaluokan kuvaus.</t>
        </r>
      </text>
    </comment>
    <comment ref="J65" authorId="0" shapeId="0" xr:uid="{60798228-8907-4369-9F39-AFE100ECDF45}">
      <text>
        <r>
          <rPr>
            <sz val="9"/>
            <color indexed="81"/>
            <rFont val="Tahoma"/>
            <family val="2"/>
          </rPr>
          <t>Soluun päivittyy rakennustyypin koodi kun soluun C65 on valittu rakennustyypin kuvaus.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Suomi</author>
  </authors>
  <commentList>
    <comment ref="AK37" authorId="0" shapeId="0" xr:uid="{00000000-0006-0000-0200-0000B7000000}">
      <text>
        <r>
          <rPr>
            <sz val="8"/>
            <color indexed="81"/>
            <rFont val="Tahoma"/>
            <family val="2"/>
          </rPr>
          <t>Toimenpide:
T= toteutettu
P=päätetty toteuttaa
H=toteuttamista harkitaan
E=ei toteuteta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 Heinaro</author>
  </authors>
  <commentList>
    <comment ref="D7" authorId="0" shapeId="0" xr:uid="{00000000-0006-0000-0300-000001000000}">
      <text>
        <r>
          <rPr>
            <b/>
            <sz val="9"/>
            <color indexed="81"/>
            <rFont val="Tahoma"/>
            <family val="2"/>
          </rPr>
          <t>Harri Heinaro:</t>
        </r>
        <r>
          <rPr>
            <sz val="9"/>
            <color indexed="81"/>
            <rFont val="Tahoma"/>
            <family val="2"/>
          </rPr>
          <t xml:space="preserve">
Tämä kokonaan kanssa esim. vihreäksi</t>
        </r>
      </text>
    </comment>
  </commentList>
</comments>
</file>

<file path=xl/sharedStrings.xml><?xml version="1.0" encoding="utf-8"?>
<sst xmlns="http://schemas.openxmlformats.org/spreadsheetml/2006/main" count="1584" uniqueCount="1305">
  <si>
    <t>Nykyinen kulutus</t>
  </si>
  <si>
    <t>Säästöpotentiaali</t>
  </si>
  <si>
    <t>Kokonaisinvestointi</t>
  </si>
  <si>
    <t>MWh/a</t>
  </si>
  <si>
    <t/>
  </si>
  <si>
    <t>%</t>
  </si>
  <si>
    <t>EUR</t>
  </si>
  <si>
    <t>EUR/a</t>
  </si>
  <si>
    <r>
      <t>t CO</t>
    </r>
    <r>
      <rPr>
        <vertAlign val="subscript"/>
        <sz val="10"/>
        <rFont val="Times New Roman"/>
        <family val="1"/>
      </rPr>
      <t>2</t>
    </r>
    <r>
      <rPr>
        <sz val="10"/>
        <rFont val="Times New Roman"/>
        <family val="1"/>
      </rPr>
      <t>/a</t>
    </r>
  </si>
  <si>
    <t>Vedenkulutus</t>
  </si>
  <si>
    <t>m3/a</t>
  </si>
  <si>
    <t>Kulutukset yhteensä</t>
  </si>
  <si>
    <t>Säästöt yhteensä</t>
  </si>
  <si>
    <t>Investoinnit yhteensä</t>
  </si>
  <si>
    <t xml:space="preserve"> </t>
  </si>
  <si>
    <t>TOIMENPITEEN</t>
  </si>
  <si>
    <t>SÄÄSTÖ</t>
  </si>
  <si>
    <t>TMA</t>
  </si>
  <si>
    <t>INVES-</t>
  </si>
  <si>
    <r>
      <t>CO</t>
    </r>
    <r>
      <rPr>
        <b/>
        <vertAlign val="subscript"/>
        <sz val="8"/>
        <rFont val="Times New Roman"/>
        <family val="1"/>
      </rPr>
      <t>2</t>
    </r>
  </si>
  <si>
    <t>SOVITUT</t>
  </si>
  <si>
    <t>KUVAUS</t>
  </si>
  <si>
    <t>YHTEENSÄ</t>
  </si>
  <si>
    <t>TOINTI</t>
  </si>
  <si>
    <t>VÄHENEMÄ</t>
  </si>
  <si>
    <t>LÄMPÖ</t>
  </si>
  <si>
    <t>SÄHKÖ</t>
  </si>
  <si>
    <t>VESI</t>
  </si>
  <si>
    <t>JATKO-</t>
  </si>
  <si>
    <t>energia</t>
  </si>
  <si>
    <t>kustannukset</t>
  </si>
  <si>
    <t>vesi</t>
  </si>
  <si>
    <t>kustan-</t>
  </si>
  <si>
    <t>TOIMET</t>
  </si>
  <si>
    <t>muut</t>
  </si>
  <si>
    <t>nukset</t>
  </si>
  <si>
    <t>no</t>
  </si>
  <si>
    <t>a</t>
  </si>
  <si>
    <t>t/a</t>
  </si>
  <si>
    <r>
      <t>m</t>
    </r>
    <r>
      <rPr>
        <b/>
        <vertAlign val="superscript"/>
        <sz val="8"/>
        <rFont val="Times New Roman"/>
        <family val="1"/>
      </rPr>
      <t>3</t>
    </r>
    <r>
      <rPr>
        <b/>
        <sz val="8"/>
        <rFont val="Times New Roman"/>
        <family val="1"/>
      </rPr>
      <t>/a</t>
    </r>
  </si>
  <si>
    <t xml:space="preserve"> T,P,H,E</t>
  </si>
  <si>
    <t>Osoite</t>
  </si>
  <si>
    <t>SÄÄSTÖN</t>
  </si>
  <si>
    <t>ELINIKÄ</t>
  </si>
  <si>
    <t>arvio</t>
  </si>
  <si>
    <t>Hankkeen diaari numero</t>
  </si>
  <si>
    <t>esim.</t>
  </si>
  <si>
    <t>Toimiala</t>
  </si>
  <si>
    <t>Kohteen tiedot</t>
  </si>
  <si>
    <t>Postinro ja toimipaikka</t>
  </si>
  <si>
    <t>Rakennustilavuus</t>
  </si>
  <si>
    <t>Lämmitetty tilavuus</t>
  </si>
  <si>
    <t>Kylmätilavuus</t>
  </si>
  <si>
    <r>
      <t>m</t>
    </r>
    <r>
      <rPr>
        <vertAlign val="superscript"/>
        <sz val="10"/>
        <rFont val="Arial"/>
        <family val="2"/>
      </rPr>
      <t>3</t>
    </r>
  </si>
  <si>
    <t>Rakennustyyppi</t>
  </si>
  <si>
    <t>*Tähän valitaan rakennustyyppi listasta vastaavati kuin katselmusten seurantalomakkeella B1 ESS puolella tällä hetkellä</t>
  </si>
  <si>
    <t>*Tähän valitaan toimiala listasta vastaavati kuin katselmusten seurantalomakkeella B1 ESS puolella tällä hetkellä</t>
  </si>
  <si>
    <t>Rakennusvuosi</t>
  </si>
  <si>
    <t>Kiinteistörekisteritunnus</t>
  </si>
  <si>
    <t>Kohteen käyttötarkoitus ja toiminta:</t>
  </si>
  <si>
    <t>Rakennuksen bruttoala</t>
  </si>
  <si>
    <t>lämmin</t>
  </si>
  <si>
    <t>kylmä</t>
  </si>
  <si>
    <r>
      <t>m</t>
    </r>
    <r>
      <rPr>
        <vertAlign val="superscript"/>
        <sz val="10"/>
        <rFont val="Arial"/>
        <family val="2"/>
      </rPr>
      <t>2</t>
    </r>
  </si>
  <si>
    <t>Peruskorjausvuosi</t>
  </si>
  <si>
    <t>diaari</t>
  </si>
  <si>
    <t>Tekijät</t>
  </si>
  <si>
    <t>Vastuuhenkilöt</t>
  </si>
  <si>
    <t>LVI</t>
  </si>
  <si>
    <t>Sähkö</t>
  </si>
  <si>
    <t>Rakennusten lkm</t>
  </si>
  <si>
    <t>Tuotanto</t>
  </si>
  <si>
    <t>Raportin päiväys</t>
  </si>
  <si>
    <t>Polttoaineet</t>
  </si>
  <si>
    <t>Kohteen nimi</t>
  </si>
  <si>
    <t>Yhteyshenkilö päätauluun liittyvissä kysymyksissä</t>
  </si>
  <si>
    <t>Yhteyshenkilön sähköposti</t>
  </si>
  <si>
    <t>Yhteyshenkilön nimi</t>
  </si>
  <si>
    <t>Kulutus</t>
  </si>
  <si>
    <t>/</t>
  </si>
  <si>
    <t>Lämmityssähkö</t>
  </si>
  <si>
    <t>Muu sähkönkäyttö</t>
  </si>
  <si>
    <t>MWh</t>
  </si>
  <si>
    <t>€/a</t>
  </si>
  <si>
    <t>Kustannukset</t>
  </si>
  <si>
    <t>Normituksen vertailupaikkakunta</t>
  </si>
  <si>
    <t>Fossiiliset polttaineet</t>
  </si>
  <si>
    <t>Uusiutuvat polttoaineet</t>
  </si>
  <si>
    <t>Sähkölämmityksen 
osuus sähköenergiasta</t>
  </si>
  <si>
    <t>Turve</t>
  </si>
  <si>
    <t>Lämpö + polttoaineet</t>
  </si>
  <si>
    <t>Lämmön + polttoaineiden kulutus energianlähteittäin</t>
  </si>
  <si>
    <t>Höyry</t>
  </si>
  <si>
    <t>Muu</t>
  </si>
  <si>
    <t>Lämpö</t>
  </si>
  <si>
    <t>Lämpö+polttoaineet lasketaan riveillä 28-46 annetuista tiedoista</t>
  </si>
  <si>
    <t>Jos kohteella on pelkää sähkölämmitystä jää Lämpö+polttoaineet kohta tyhjäksi</t>
  </si>
  <si>
    <t>Sähkön kokonaiskulutus ilmoitetaan tällä rivillä (solu B13)</t>
  </si>
  <si>
    <t>Sähkölämmityksen osuus sähkökulutuksesta ilmoitetaan solussa J32</t>
  </si>
  <si>
    <t>Täytä vihreällä merkityt solut</t>
  </si>
  <si>
    <t>Vihreällä merkityt solut ovat pakollisia</t>
  </si>
  <si>
    <t>Sinisellä merkittyjen solujen arvo lasketaan</t>
  </si>
  <si>
    <t>Taulukko 1</t>
  </si>
  <si>
    <t>Taulukko 2</t>
  </si>
  <si>
    <t>Tarkastuslista</t>
  </si>
  <si>
    <t>Ohjesivu</t>
  </si>
  <si>
    <t>Yleisiä ohjeita energiakatselmuksen päätaulun toimittamiseen</t>
  </si>
  <si>
    <t>www.motiva.fi/extranet</t>
  </si>
  <si>
    <t>Päätaulun palautus</t>
  </si>
  <si>
    <t>Tiedostot siirretään katselmustukipäätöksessä olevan hankkeen diaarinumeron perusteella, joka on oltava tiedossa ennen siirtoa. Mikäli diaaria ei löydy siirtopalvelusta tai siirrossa on muita ongelmia, ottakaa yhteyttä Ritva Isohellaan, ritva.isohella@motiva.fi.</t>
  </si>
  <si>
    <t>https://www.motiva.fi/extranet/energiakatselmoijat/raporttien_ja_paataulujen_siirto_motivaan</t>
  </si>
  <si>
    <t>Energiakatselmustukea katselmukselle ei voida maksaa ennen kuin katselmusraportit ja päätaulu-tiedostot on toimitettu!</t>
  </si>
  <si>
    <t>Kohdetiedot välilehti</t>
  </si>
  <si>
    <t>Energia välilehti (taulukko 1.)</t>
  </si>
  <si>
    <t>Toimenpiteet välilehti (taulukko 2.)</t>
  </si>
  <si>
    <t>Raportin päiväys täytetään viimeisimmän asiakkaan hyväksymän version mukaisesti</t>
  </si>
  <si>
    <t>Rakennuksen tiedot</t>
  </si>
  <si>
    <t>Saneerausvuosi</t>
  </si>
  <si>
    <t>Energiatehokkuussopimus</t>
  </si>
  <si>
    <t>Sopimuksen toimiala</t>
  </si>
  <si>
    <t>Toimipaikan nimi</t>
  </si>
  <si>
    <t>(täytä, mikäli kohde kuuluu ETS-sopimukseen)</t>
  </si>
  <si>
    <t>Energia-välilehdellä tiedot täydennetään vihreällä merkittyihin soluihin. Lämmön ja polttoaineiden tiedot (solut B15 ja B16) lasketaan Energia-välilehdellä syötetyistä muista tiedoista</t>
  </si>
  <si>
    <t>Ilmoita taulukon otsikko-osan solussa (B13) energiatietojen vuosi neljällä numerolla. Oletuksena solussa näkyy energiatietojen vuotena kohdekatselmusraportin päiväystä edeltävä vuosi (tieto linkittyy Perustiedot-välilehdeltä). Tarkista ja korjaa tieto tarvittaessa</t>
  </si>
  <si>
    <t>www.motiva.fi/kulutuksennormitus</t>
  </si>
  <si>
    <t>Säästöpotentiaaleja koskevat tiedot (MWh/a ja €/a) linkittyvät Energia-välilehdelle automaattisesti Toimenpiteet-välilehdeltä.</t>
  </si>
  <si>
    <t>Tarkastuslista välilehti</t>
  </si>
  <si>
    <t>”Toimenpiteen kuvaus” -kentästä tulee selkeästi käydä ilmi säästötoimenpide eli mitä on tehty.</t>
  </si>
  <si>
    <t>Sarakkeen ”Säästö yhteensä” (€/a) tieto lasketaan automaattisesti yhteen sarakkeissa ”Lämpö”, ”Sähkö” ja ”Vesi” raportoiduista kustannussäästöistä (€/a)</t>
  </si>
  <si>
    <t>Takaisinmaksuaika (”TMA”) lasketaan sarakkeiden ”Investointi” ja ”Kustannussäästö yhteensä” tiedoista (Investointi/Kustannussäästö yhteensä).</t>
  </si>
  <si>
    <r>
      <t>Sarakkeen ”CO</t>
    </r>
    <r>
      <rPr>
        <vertAlign val="subscript"/>
        <sz val="10"/>
        <rFont val="Arial"/>
        <family val="2"/>
      </rPr>
      <t>2</t>
    </r>
    <r>
      <rPr>
        <sz val="10"/>
        <rFont val="Arial"/>
        <family val="2"/>
      </rPr>
      <t xml:space="preserve"> vähenemä yhteensä” (t/a) tieto lasketaan automaattisesti yhteen sarakkeissa ”Lämpö”, ”Sähkö” ja ”Vesi” raportoiduista CO</t>
    </r>
    <r>
      <rPr>
        <vertAlign val="subscript"/>
        <sz val="10"/>
        <rFont val="Arial"/>
        <family val="2"/>
      </rPr>
      <t>2</t>
    </r>
    <r>
      <rPr>
        <sz val="10"/>
        <rFont val="Arial"/>
        <family val="2"/>
      </rPr>
      <t xml:space="preserve"> vähenemistä (t/a)</t>
    </r>
  </si>
  <si>
    <t>”Investointi”-sarakkeeseen ilmoitetaan toimenpiteen vaatima arvioitu investointikustannus (€). Mikäli kyseessä on peruskorjaus, ilmoitetaan arvio energiatehokkuuteen vaikuttavasta investoinnin osuudesta.</t>
  </si>
  <si>
    <r>
      <t>”Säästö”-sarakkeissa (”Lämpö”, ”Sähkö” ja ”Vesi”) raportoidaan katselmuksessa ehdotettujen toimenpiteiden vuotuinen energian- ja kustannussäästöpotentiaali (MWh/a, €/a) sekä CO</t>
    </r>
    <r>
      <rPr>
        <vertAlign val="subscript"/>
        <sz val="10"/>
        <rFont val="Arial"/>
        <family val="2"/>
      </rPr>
      <t>2</t>
    </r>
    <r>
      <rPr>
        <sz val="10"/>
        <rFont val="Arial"/>
        <family val="2"/>
      </rPr>
      <t xml:space="preserve"> päästövähenemä (t/a). Toimenpide-ehdotusten kustannussäästöpotentiaalissa (€/a) erotellaan energiansäästöstä (Lämpö, Sähkö) johtuva kustannussäästö, ja muu esim. tariffi tai tilausteho muutoksista johtuva kustannussäästö omille sarakkeilleen (energia ja muu).</t>
    </r>
  </si>
  <si>
    <t>Lämmitysjärjestelmä</t>
  </si>
  <si>
    <t>Lämmöntuotto</t>
  </si>
  <si>
    <t>Sisälämpötilatasot</t>
  </si>
  <si>
    <t>Ilmanvaihtojärjestelmä</t>
  </si>
  <si>
    <t>Ilmanvaihdon asetusarvot</t>
  </si>
  <si>
    <t>Lämmöntalteenotto</t>
  </si>
  <si>
    <t>Tarpeenmukainen ilmanvaihto</t>
  </si>
  <si>
    <t>Käyttövesijärjestelmä</t>
  </si>
  <si>
    <t>Vedensäästötoimenpiteet</t>
  </si>
  <si>
    <t>Jäähdytysjärjestelmä</t>
  </si>
  <si>
    <t>Jäähdytyksen parannustoimet</t>
  </si>
  <si>
    <t>Paineilmajärjestelmä</t>
  </si>
  <si>
    <t>Hukkalämmön hyödyntäminen</t>
  </si>
  <si>
    <t>Paineilman tuotanto</t>
  </si>
  <si>
    <t>Paineilmavuodot</t>
  </si>
  <si>
    <t>Höyry- ja lauhde järjestelmä</t>
  </si>
  <si>
    <t>Rakenteet</t>
  </si>
  <si>
    <t>Aurinkosähköjärjestelmä</t>
  </si>
  <si>
    <t>Aurinkosähkön lisäämisen potentiaali</t>
  </si>
  <si>
    <t>Muu uusiutuva energia</t>
  </si>
  <si>
    <t>Uusiutuvan energian käytön lisääminen</t>
  </si>
  <si>
    <t>Automaatiojärjestelmät</t>
  </si>
  <si>
    <t>Energian mittaus ja kulutusseuranta</t>
  </si>
  <si>
    <t>Energianhallinta ja johtaminen</t>
  </si>
  <si>
    <t>Kysyntäjoustomahdollisuudet</t>
  </si>
  <si>
    <t>Uuden teknologian mahdollisuudet</t>
  </si>
  <si>
    <t>Vähähiilisyystarkastelut</t>
  </si>
  <si>
    <t>Valaistus</t>
  </si>
  <si>
    <t>Valaisinten muutos</t>
  </si>
  <si>
    <t>Valaistuksen ohjaus</t>
  </si>
  <si>
    <t>Energiantuotanto</t>
  </si>
  <si>
    <t>Prosessi ja prosessilaitteet</t>
  </si>
  <si>
    <t>Päiväys</t>
  </si>
  <si>
    <t>Tilaajan edustajan nimi</t>
  </si>
  <si>
    <t>Katselmoijan nimi</t>
  </si>
  <si>
    <t>Tilaajan edustaja ja katselmoija ovat käyneet yhdessä läpi tämän listan</t>
  </si>
  <si>
    <t>Järjestelmä tai kohde</t>
  </si>
  <si>
    <t>Sähkön tai lämmön tariffit</t>
  </si>
  <si>
    <t>Jäähdytyksen asetusarvot</t>
  </si>
  <si>
    <t>Ylijäämälämmön hyödyntäminen</t>
  </si>
  <si>
    <t>Lämmitysverkoston säätö- ja asetusarvot</t>
  </si>
  <si>
    <t>Lämmönjako</t>
  </si>
  <si>
    <t>Toimiala (TOL2008) ja rakennustyyppi (Rakennustyyppiluokitus 2018) valitaan valintalistoista. Luokitukset noudattavat Tilastokeskuksen luokituksia</t>
  </si>
  <si>
    <t>Tarkastuslista välilehden on tarkoitus tuoda esille kohteen katselmuksen laajuus ja toisaalta ohjata tarkastelemaan kohde mahdollisimman kattavasti ja havainnoimaan tärkeimmät säästökohteet katselmuksissa. Tämä ei kuitenkaan velvoita tekemään tarkasteluita listan mukaisessa laajuudessa, vaan kussakin kohteessa tehdään katselmoijan näkemyksen mukaiset tärkeimmät tarkastelut.</t>
  </si>
  <si>
    <t>Löytyy kohteesta (K=kyllä tai E=ei)</t>
  </si>
  <si>
    <t>Tämän siirtotiedoston tiedot siirretään ohjelmallisesti katselmusten seurantajärjestelmään. Tiedoston rakennetta (esim. välilehtien määrää) tai tietojen sijoittelua välilehdillä ei saa muuttaa.</t>
  </si>
  <si>
    <t>11</t>
  </si>
  <si>
    <t>Liittymisnumero</t>
  </si>
  <si>
    <t>Liittyjän nimi</t>
  </si>
  <si>
    <t>Toimipaikan numero</t>
  </si>
  <si>
    <t>Tarkasteltu katselmuksessa (K=kokonaisuudessaan, O=osittain tai E=ei lainkaan)</t>
  </si>
  <si>
    <t>Pinta-alaksi syötetään kohteen lämmitetty kerrosala</t>
  </si>
  <si>
    <t>Täytä C-sarakkeeseen K tai E, sen mukaan löytyykö kyseinen järjestelmä/kohde. Mikäli järjestelmä/kohde löytyy (C-sarakkeen arvo K) täytä sarakkeeseen D tieto onko kyseinen järjestelmä/kohde tarkasteltu katselmuksessa.</t>
  </si>
  <si>
    <t>TOIMENPITEEN LUOKITTELU</t>
  </si>
  <si>
    <t>tämä sarake piilotetaan</t>
  </si>
  <si>
    <t>Säästötoimenpiteiden luokittelu</t>
  </si>
  <si>
    <t>Toimenpideohjelma/Sopimus</t>
  </si>
  <si>
    <t>Tilastokeskuksen toimialaluokitus TOL2008</t>
  </si>
  <si>
    <t>Koodi</t>
  </si>
  <si>
    <t>Rakennustyypin nimi</t>
  </si>
  <si>
    <t>Toimiala (TOL2008)</t>
  </si>
  <si>
    <t>TOL koodi</t>
  </si>
  <si>
    <t>Toimenpideluokka</t>
  </si>
  <si>
    <t>Toimenpideohjelma</t>
  </si>
  <si>
    <t>01</t>
  </si>
  <si>
    <t>00 Toimiala tuntematon</t>
  </si>
  <si>
    <t>00</t>
  </si>
  <si>
    <t>4.1</t>
  </si>
  <si>
    <t>Elinkeinoelämän toimenpideohjelmant</t>
  </si>
  <si>
    <t>Elinkeinoelämä - Elintarviketeollisuus</t>
  </si>
  <si>
    <t>011</t>
  </si>
  <si>
    <t>01 Kasvinviljely ja kotieläintalous, riistatalous ja niihin liittyvät palvelut</t>
  </si>
  <si>
    <t>4.2</t>
  </si>
  <si>
    <t>Teollisuus</t>
  </si>
  <si>
    <t>Elinkeinoelämä - Kemianteollisuus</t>
  </si>
  <si>
    <t>012</t>
  </si>
  <si>
    <t>011 Yksivuotisten kasvien viljely</t>
  </si>
  <si>
    <t>4.3</t>
  </si>
  <si>
    <t xml:space="preserve"> Elintarviketeollisuus</t>
  </si>
  <si>
    <t>Elinkeinoelämä - Muoviteollisuus</t>
  </si>
  <si>
    <t>013</t>
  </si>
  <si>
    <t>012 Monivuotisten kasvien viljely</t>
  </si>
  <si>
    <t>4.4</t>
  </si>
  <si>
    <t xml:space="preserve"> Kemianteollisuus</t>
  </si>
  <si>
    <t>Elinkeinoelämä - Puutuoteteollisuus</t>
  </si>
  <si>
    <t>02</t>
  </si>
  <si>
    <t>013 Taimien kasvatus ja muu kasvien lisääminen</t>
  </si>
  <si>
    <t>4.5</t>
  </si>
  <si>
    <t xml:space="preserve"> Muoviteollisuus</t>
  </si>
  <si>
    <t>Elinkeinoelämä - Teknologiateollisuus</t>
  </si>
  <si>
    <t>021</t>
  </si>
  <si>
    <t>014 Kotieläintalous</t>
  </si>
  <si>
    <t>014</t>
  </si>
  <si>
    <t>4.8</t>
  </si>
  <si>
    <t xml:space="preserve"> Puutuoteteollisuus</t>
  </si>
  <si>
    <t>Elinkeinoelämä - Teollisuuden yleinen</t>
  </si>
  <si>
    <t>022</t>
  </si>
  <si>
    <t>015 Yhdistetty kasvinviljely ja kotieläintalous (sekatilat)</t>
  </si>
  <si>
    <t>015</t>
  </si>
  <si>
    <t>4.6</t>
  </si>
  <si>
    <t xml:space="preserve"> Teknologiateollisuus</t>
  </si>
  <si>
    <t>Elinkeinoelämä - Energiavaltainen teollisuus</t>
  </si>
  <si>
    <t>03</t>
  </si>
  <si>
    <t>016 Maataloutta palveleva toiminta</t>
  </si>
  <si>
    <t>016</t>
  </si>
  <si>
    <t xml:space="preserve"> Teollisuuden yleinen</t>
  </si>
  <si>
    <t>Elinkeinoelämä - Kauppa</t>
  </si>
  <si>
    <t>032</t>
  </si>
  <si>
    <t>017 Metsästys ja sitä palveleva toiminta</t>
  </si>
  <si>
    <t>017</t>
  </si>
  <si>
    <t>4.7</t>
  </si>
  <si>
    <t xml:space="preserve"> Energiavaltainen teollisuus</t>
  </si>
  <si>
    <t>Elinkeinoelämä - MaRa</t>
  </si>
  <si>
    <t>02 Metsätalous ja puunkorjuu</t>
  </si>
  <si>
    <t>Palvelu</t>
  </si>
  <si>
    <t>Elinkeinoelämä - Auto</t>
  </si>
  <si>
    <t>04</t>
  </si>
  <si>
    <t>Vapaa-ajan asuinrakennukset</t>
  </si>
  <si>
    <t>021 Metsänhoito</t>
  </si>
  <si>
    <t xml:space="preserve"> Kauppa</t>
  </si>
  <si>
    <t>Elinkeinoelämä - Palvelun yleinen</t>
  </si>
  <si>
    <t>Myymälärakennukset</t>
  </si>
  <si>
    <t>022 Puunkorjuu</t>
  </si>
  <si>
    <t xml:space="preserve"> MaRa</t>
  </si>
  <si>
    <t>Elinkeinoelämä - Energiapalvelut</t>
  </si>
  <si>
    <t>111</t>
  </si>
  <si>
    <t>023 Luonnon tuotteiden keruu (pl. polttopuu)</t>
  </si>
  <si>
    <t>023</t>
  </si>
  <si>
    <t xml:space="preserve"> Auto</t>
  </si>
  <si>
    <t>Elinkeinoelämä - Energiantuotanto</t>
  </si>
  <si>
    <t>112</t>
  </si>
  <si>
    <t>024 Metsätaloutta palveleva toiminta</t>
  </si>
  <si>
    <t>024</t>
  </si>
  <si>
    <t xml:space="preserve"> Palvelun yleinen</t>
  </si>
  <si>
    <t>Kiinteistöala - TETS</t>
  </si>
  <si>
    <t>Muut myymälärakennukset</t>
  </si>
  <si>
    <t>03 Kalastus ja vesiviljely</t>
  </si>
  <si>
    <t>Energia-ala</t>
  </si>
  <si>
    <t>Kiinteistöala - VAETS</t>
  </si>
  <si>
    <t>12</t>
  </si>
  <si>
    <t>Majoitusliikerakennukset</t>
  </si>
  <si>
    <t>031 Kalastus</t>
  </si>
  <si>
    <t>031</t>
  </si>
  <si>
    <t xml:space="preserve"> Energiapalvelut</t>
  </si>
  <si>
    <t>Kunnat - KETS</t>
  </si>
  <si>
    <t>032 Vesiviljely</t>
  </si>
  <si>
    <t xml:space="preserve"> Energiantuotanto</t>
  </si>
  <si>
    <t>Kunnat - KEO</t>
  </si>
  <si>
    <t>Loma-, lepo- ja virkistyskodit</t>
  </si>
  <si>
    <t>05 Kivihiilen ja ruskohiilen kaivu</t>
  </si>
  <si>
    <t>05</t>
  </si>
  <si>
    <t>Kiinteistöalan toimenpideohjelmat</t>
  </si>
  <si>
    <t>051 Kivihiilen kaivu</t>
  </si>
  <si>
    <t>051</t>
  </si>
  <si>
    <t xml:space="preserve"> Toimitilakiinteistöt (TETS)</t>
  </si>
  <si>
    <t>052 Ruskohiilen kaivu</t>
  </si>
  <si>
    <t>052</t>
  </si>
  <si>
    <t xml:space="preserve"> Vuokra-asunnot (VAETS)</t>
  </si>
  <si>
    <t>13</t>
  </si>
  <si>
    <t>Asuntolarakennukset</t>
  </si>
  <si>
    <t>06 Raakaöljyn ja maakaasun tuotanto</t>
  </si>
  <si>
    <t>06</t>
  </si>
  <si>
    <t>Kuntien sopimukset</t>
  </si>
  <si>
    <t>131</t>
  </si>
  <si>
    <t>061 Raakaöljyn tuotanto</t>
  </si>
  <si>
    <t>061</t>
  </si>
  <si>
    <t xml:space="preserve"> Kuntien energiatehokkuussopimus (KETS)</t>
  </si>
  <si>
    <t>139</t>
  </si>
  <si>
    <t>062 Maakaasun tuotanto</t>
  </si>
  <si>
    <t>062</t>
  </si>
  <si>
    <t xml:space="preserve"> Kuntien energiatehokkuusohjelma (KEO)</t>
  </si>
  <si>
    <t>14</t>
  </si>
  <si>
    <t>07 Metallimalmien louhinta</t>
  </si>
  <si>
    <t>07</t>
  </si>
  <si>
    <t>142</t>
  </si>
  <si>
    <t>071 Rautamalmien louhinta</t>
  </si>
  <si>
    <t>071</t>
  </si>
  <si>
    <t>15</t>
  </si>
  <si>
    <t>Toimistorakennukset</t>
  </si>
  <si>
    <t>072 Värimetallimalmien louhinta</t>
  </si>
  <si>
    <t>072</t>
  </si>
  <si>
    <t>16</t>
  </si>
  <si>
    <t>Liikenteen rakennukset</t>
  </si>
  <si>
    <t>08 Muu kaivostoiminta ja louhinta</t>
  </si>
  <si>
    <t>08</t>
  </si>
  <si>
    <t>161</t>
  </si>
  <si>
    <t>081 Kiven louhinta, hiekan ja saven otto</t>
  </si>
  <si>
    <t>081</t>
  </si>
  <si>
    <t>162</t>
  </si>
  <si>
    <t>089 Muu mineraalien kaivu</t>
  </si>
  <si>
    <t>089</t>
  </si>
  <si>
    <t>09 Kaivostoimintaa palveleva toiminta</t>
  </si>
  <si>
    <t>09</t>
  </si>
  <si>
    <t>Tietoliikenteen rakennukset</t>
  </si>
  <si>
    <t>091 Raakaöljyn ja maakaasun tuotantoa palveleva toiminta</t>
  </si>
  <si>
    <t>091</t>
  </si>
  <si>
    <t>Muut liikenteen rakennukset</t>
  </si>
  <si>
    <t>099 Muuta kaivostoimintaa ja louhintaa palveleva toiminta</t>
  </si>
  <si>
    <t>099</t>
  </si>
  <si>
    <t>21</t>
  </si>
  <si>
    <t>10 Elintarvikkeiden valmistus</t>
  </si>
  <si>
    <t>10</t>
  </si>
  <si>
    <t>211</t>
  </si>
  <si>
    <t>Keskussairaalat</t>
  </si>
  <si>
    <t>101 Teurastus, lihan säilyvyyskäsittely ja lihatuotteiden valmistus</t>
  </si>
  <si>
    <t>101</t>
  </si>
  <si>
    <t>Muut sairaalat</t>
  </si>
  <si>
    <t>102 Kalan, äyriäisten ja nilviäisten jalostus ja säilöntä</t>
  </si>
  <si>
    <t>102</t>
  </si>
  <si>
    <t>103 Hedelmien ja kasvisten jalostus ja säilöntä</t>
  </si>
  <si>
    <t>103</t>
  </si>
  <si>
    <t>104 Kasvi- ja eläinöljyjen ja -rasvojen valmistus</t>
  </si>
  <si>
    <t>104</t>
  </si>
  <si>
    <t>Muut terveydenhuoltorakennukset</t>
  </si>
  <si>
    <t>105 Maitotaloustuotteiden valmistus</t>
  </si>
  <si>
    <t>105</t>
  </si>
  <si>
    <t>22</t>
  </si>
  <si>
    <t>106 Mylly- ja tärkkelystuotteiden valmistus</t>
  </si>
  <si>
    <t>106</t>
  </si>
  <si>
    <t>221</t>
  </si>
  <si>
    <t>107 Leipomotuotteiden, makaronien yms. valmistus</t>
  </si>
  <si>
    <t>107</t>
  </si>
  <si>
    <t>222</t>
  </si>
  <si>
    <t>108 Muiden elintarvikkeiden valmistus</t>
  </si>
  <si>
    <t>108</t>
  </si>
  <si>
    <t>109 Eläinten ruokien valmistus</t>
  </si>
  <si>
    <t>109</t>
  </si>
  <si>
    <t>11 Juomien valmistus</t>
  </si>
  <si>
    <t>23</t>
  </si>
  <si>
    <t>110 Juomien valmistus</t>
  </si>
  <si>
    <t>110</t>
  </si>
  <si>
    <t>231</t>
  </si>
  <si>
    <t>12 Tupakkatuotteiden valmistus</t>
  </si>
  <si>
    <t>239</t>
  </si>
  <si>
    <t>120 Tupakkatuotteiden valmistus</t>
  </si>
  <si>
    <t>120</t>
  </si>
  <si>
    <t>24</t>
  </si>
  <si>
    <t>13 Tekstiilien valmistus</t>
  </si>
  <si>
    <t>31</t>
  </si>
  <si>
    <t>131 Tekstiilikuitujen valmistelu ja kehruu</t>
  </si>
  <si>
    <t>132 Kankaiden kudonta</t>
  </si>
  <si>
    <t>132</t>
  </si>
  <si>
    <t>Elokuvateatterit</t>
  </si>
  <si>
    <t>133 Tekstiilien viimeistely</t>
  </si>
  <si>
    <t>133</t>
  </si>
  <si>
    <t>32</t>
  </si>
  <si>
    <t>139 Muiden tekstiilituotteiden valmistus</t>
  </si>
  <si>
    <t>322</t>
  </si>
  <si>
    <t>Kirjastot ja arkistot</t>
  </si>
  <si>
    <t>14 Vaatteiden valmistus</t>
  </si>
  <si>
    <t>323</t>
  </si>
  <si>
    <t>Museot ja taidegalleriat</t>
  </si>
  <si>
    <t>141 Vaatteiden valmistus (pl. turkisvaatteet)</t>
  </si>
  <si>
    <t>141</t>
  </si>
  <si>
    <t>324</t>
  </si>
  <si>
    <t>142 Turkisvaatteiden ja -tuotteiden valmistus</t>
  </si>
  <si>
    <t>33</t>
  </si>
  <si>
    <t>143 Neulevaatteiden ja sukkien valmistus</t>
  </si>
  <si>
    <t>143</t>
  </si>
  <si>
    <t>Uskonnollisten yhteisöjen rakennukset</t>
  </si>
  <si>
    <t>15 Nahan ja nahkatuotteiden valmistus</t>
  </si>
  <si>
    <t>151 Nahan parkitseminen ja muokkaus; matka- ja käsilaukkujen, satuloiden ja valjaiden valmistus; turkisten muokkaus ja värjäys</t>
  </si>
  <si>
    <t>151</t>
  </si>
  <si>
    <t>Seurakuntatalot</t>
  </si>
  <si>
    <t>152 Jalkineiden valmistus</t>
  </si>
  <si>
    <t>152</t>
  </si>
  <si>
    <t>Muut uskonnollisten yhteisöjen rakennukset</t>
  </si>
  <si>
    <t>16 Sahatavaran sekä puu- ja korkkituotteiden valmistus (pl. huonekalut); olki- ja punontatuotteiden valmistus</t>
  </si>
  <si>
    <t>35</t>
  </si>
  <si>
    <t>161 Puun sahaus, höyläys ja kyllästys</t>
  </si>
  <si>
    <t>351</t>
  </si>
  <si>
    <t>Jäähallit</t>
  </si>
  <si>
    <t>162 Puu-, korkki-, olki- ja punontatuotteiden valmistus</t>
  </si>
  <si>
    <t>352</t>
  </si>
  <si>
    <t>Uimahallit</t>
  </si>
  <si>
    <t>17 Paperin, paperi- ja kartonkituotteiden valmistus</t>
  </si>
  <si>
    <t>17</t>
  </si>
  <si>
    <t>353</t>
  </si>
  <si>
    <t>171 Massan, paperin, kartongin ja pahvin valmistus</t>
  </si>
  <si>
    <t>171</t>
  </si>
  <si>
    <t>172 Paperi-, kartonki- ja pahvituotteiden valmistus</t>
  </si>
  <si>
    <t>172</t>
  </si>
  <si>
    <t>18 Painaminen ja tallenteiden jäljentäminen</t>
  </si>
  <si>
    <t>18</t>
  </si>
  <si>
    <t>36</t>
  </si>
  <si>
    <t>Muut kokoontumisrakennukset</t>
  </si>
  <si>
    <t>181 Painaminen ja siihen liittyvät palvelut</t>
  </si>
  <si>
    <t>181</t>
  </si>
  <si>
    <t>51</t>
  </si>
  <si>
    <t>Yleissivistävien oppilaitosten rakennukset</t>
  </si>
  <si>
    <t>182 Ääni-, kuva- ja atk-tallenteiden tuotanto</t>
  </si>
  <si>
    <t>182</t>
  </si>
  <si>
    <t>52</t>
  </si>
  <si>
    <t>Ammatillisten oppilaitosten rakennukset</t>
  </si>
  <si>
    <t>19 Koksin ja jalostettujen öljytuotteiden valmistus</t>
  </si>
  <si>
    <t>19</t>
  </si>
  <si>
    <t>53</t>
  </si>
  <si>
    <t>Korkeakoulu- ja tutkimuslaitosrakennukset</t>
  </si>
  <si>
    <t>191 Koksituotteiden valmistus</t>
  </si>
  <si>
    <t>191</t>
  </si>
  <si>
    <t>531</t>
  </si>
  <si>
    <t>Korkeakoulurakennukset</t>
  </si>
  <si>
    <t>192 Jalostettujen öljytuotteiden valmistus</t>
  </si>
  <si>
    <t>192</t>
  </si>
  <si>
    <t>532</t>
  </si>
  <si>
    <t>Tutkimuslaitosrakennukset</t>
  </si>
  <si>
    <t>20 Kemikaalien ja kemiallisten tuotteiden valmistus</t>
  </si>
  <si>
    <t>20</t>
  </si>
  <si>
    <t>Muut opetusrakennukset</t>
  </si>
  <si>
    <t>201 Peruskemikaalien, lannoitteiden ja typpiyhdisteiden, muoviaineiden ja synteettisen kumiraaka-aineen valmistus</t>
  </si>
  <si>
    <t>201</t>
  </si>
  <si>
    <t>202 Torjunta-aineiden ja muiden maatalouskemikaalien valmistus</t>
  </si>
  <si>
    <t>202</t>
  </si>
  <si>
    <t>203 Maalien, lakan, painovärien yms. valmistus</t>
  </si>
  <si>
    <t>203</t>
  </si>
  <si>
    <t>61</t>
  </si>
  <si>
    <t>204 Saippuan, pesu-, puhdistus- ja kiillotusaineiden; hajuvesien ja hygieniatuotteiden valmistus</t>
  </si>
  <si>
    <t>204</t>
  </si>
  <si>
    <t>611</t>
  </si>
  <si>
    <t>205 Muiden kemiallisten tuotteiden valmistus</t>
  </si>
  <si>
    <t>205</t>
  </si>
  <si>
    <t>613</t>
  </si>
  <si>
    <t>Yhdyskuntatekniikan rakennukset</t>
  </si>
  <si>
    <t>206 Tekokuitujen valmistus</t>
  </si>
  <si>
    <t>206</t>
  </si>
  <si>
    <t>69</t>
  </si>
  <si>
    <t>Muut teollisuuden tuotantorakennukset</t>
  </si>
  <si>
    <t>21 Lääkeaineiden ja lääkkeiden valmistus</t>
  </si>
  <si>
    <t>691</t>
  </si>
  <si>
    <t>211 Lääkeaineiden valmistus</t>
  </si>
  <si>
    <t>692</t>
  </si>
  <si>
    <t>Teollisuus- ja pienteollisuustalot</t>
  </si>
  <si>
    <t>212 Lääkkeiden ja muiden lääkevalmisteiden valmistus</t>
  </si>
  <si>
    <t>212</t>
  </si>
  <si>
    <t>22 Kumi- ja muovituotteiden valmistus</t>
  </si>
  <si>
    <t>71</t>
  </si>
  <si>
    <t>Varastorakennukset</t>
  </si>
  <si>
    <t>221 Kumituotteiden valmistus</t>
  </si>
  <si>
    <t>711</t>
  </si>
  <si>
    <t>222 Muovituotteiden valmistus</t>
  </si>
  <si>
    <t>712</t>
  </si>
  <si>
    <t>23 Muiden ei-metallisten mineraalituotteiden valmistus</t>
  </si>
  <si>
    <t>231 Lasin ja lasituotteiden valmistus</t>
  </si>
  <si>
    <t>72</t>
  </si>
  <si>
    <t>232 Tulenkestävien keraamisten tuotteiden valmistus</t>
  </si>
  <si>
    <t>232</t>
  </si>
  <si>
    <t>721</t>
  </si>
  <si>
    <t>Paloasemat</t>
  </si>
  <si>
    <t>233 Keraamisten rakennusaineiden valmistus</t>
  </si>
  <si>
    <t>233</t>
  </si>
  <si>
    <t>722</t>
  </si>
  <si>
    <t>Väestönsuojat</t>
  </si>
  <si>
    <t>234 Muiden posliini- ja keramiikkatuotteiden valmistus</t>
  </si>
  <si>
    <t>234</t>
  </si>
  <si>
    <t>235 Sementin, kalkin ja kipsin valmistus</t>
  </si>
  <si>
    <t>235</t>
  </si>
  <si>
    <t>81</t>
  </si>
  <si>
    <t>Kotieläinrakennukset</t>
  </si>
  <si>
    <t>236 Betoni-, kipsi- ja sementtituotteiden valmistus</t>
  </si>
  <si>
    <t>236</t>
  </si>
  <si>
    <t>811</t>
  </si>
  <si>
    <t>237 Kiven leikkaaminen, muotoilu ja viimeistely</t>
  </si>
  <si>
    <t>237</t>
  </si>
  <si>
    <t>239 Hiontatuotteiden ja muualla luokittelemattomien ei-metallisten mineraalituotteiden valmistus</t>
  </si>
  <si>
    <t>Muut maatalousrakennukset</t>
  </si>
  <si>
    <t>24 Metallien jalostus</t>
  </si>
  <si>
    <t>241 Raudan, teräksen ja rautaseosten valmistus</t>
  </si>
  <si>
    <t>241</t>
  </si>
  <si>
    <t>242 Putkien, profiiliputkien ja niihin liittyvien tarvikkeiden valmistus teräksestä</t>
  </si>
  <si>
    <t>242</t>
  </si>
  <si>
    <t>243 Muu teräksen jalostus</t>
  </si>
  <si>
    <t>243</t>
  </si>
  <si>
    <t>244 Jalometallien ja muiden värimetallien valmistus</t>
  </si>
  <si>
    <t>244</t>
  </si>
  <si>
    <t>93</t>
  </si>
  <si>
    <t>Muut rakennukset</t>
  </si>
  <si>
    <t>245 Metallien valu</t>
  </si>
  <si>
    <t>245</t>
  </si>
  <si>
    <t>931</t>
  </si>
  <si>
    <t>Saunarakennukset</t>
  </si>
  <si>
    <t>25 Metallituotteiden valmistus (pl. koneet ja laitteet)</t>
  </si>
  <si>
    <t>25</t>
  </si>
  <si>
    <t>94</t>
  </si>
  <si>
    <t>Talousrakennukset</t>
  </si>
  <si>
    <t>251 Metallirakenteiden valmistus</t>
  </si>
  <si>
    <t>251</t>
  </si>
  <si>
    <t>941</t>
  </si>
  <si>
    <t>252 Metallisäiliöiden ja -altaiden yms. valmistus</t>
  </si>
  <si>
    <t>252</t>
  </si>
  <si>
    <t>942</t>
  </si>
  <si>
    <t>253 Höyrykattiloiden valmistus (pl. keskuslämmityslaitteet)</t>
  </si>
  <si>
    <t>253</t>
  </si>
  <si>
    <t>949</t>
  </si>
  <si>
    <t>254 Aseiden ja ammusten valmistus</t>
  </si>
  <si>
    <t>254</t>
  </si>
  <si>
    <t>99</t>
  </si>
  <si>
    <t>Muualla luokittelemattomat rakennukset</t>
  </si>
  <si>
    <t>255 Metallin takominen, puristaminen, meistäminen ja valssaus; jauhemetallurgia</t>
  </si>
  <si>
    <t>255</t>
  </si>
  <si>
    <t>256 Metallien käsittely, päällystäminen ja työstö</t>
  </si>
  <si>
    <t>256</t>
  </si>
  <si>
    <t>257 Ruokailu- ja leikkuuvälineiden yms. sekä työkalujen ja rautatavaran valmistus</t>
  </si>
  <si>
    <t>257</t>
  </si>
  <si>
    <t>259 Muu metallituotteiden valmistus</t>
  </si>
  <si>
    <t>259</t>
  </si>
  <si>
    <t>26 Tietokoneiden sekä elektronisten ja optisten tuotteiden valmistus</t>
  </si>
  <si>
    <t>26</t>
  </si>
  <si>
    <t>261 Elektronisten komponenttien ja piirilevyjen valmistus</t>
  </si>
  <si>
    <t>261</t>
  </si>
  <si>
    <t>262 Tietokoneiden ja niiden oheislaitteiden valmistus</t>
  </si>
  <si>
    <t>262</t>
  </si>
  <si>
    <t>263 Viestintälaitteiden valmistus</t>
  </si>
  <si>
    <t>263</t>
  </si>
  <si>
    <t>264 Viihde-elektroniikan valmistus</t>
  </si>
  <si>
    <t>264</t>
  </si>
  <si>
    <t>265 Mittaus-, testaus- ja navigointivälineiden ja -laitteiden valmistus; kellot</t>
  </si>
  <si>
    <t>265</t>
  </si>
  <si>
    <t>266 Säteilylaitteiden sekä elektronisten lääkintä- ja terapialaitteiden valmistus</t>
  </si>
  <si>
    <t>266</t>
  </si>
  <si>
    <t>267 Optisten instrumenttien ja valokuvausvälineiden valmistus</t>
  </si>
  <si>
    <t>267</t>
  </si>
  <si>
    <t>268 Tallennevälineiden valmistus</t>
  </si>
  <si>
    <t>268</t>
  </si>
  <si>
    <t>27 Sähkölaitteiden valmistus</t>
  </si>
  <si>
    <t>27</t>
  </si>
  <si>
    <t>271 Sähkömoottorien, generaattorien, muuntajien sekä sähkönjakelu- ja valvontalaitteiden valmistus</t>
  </si>
  <si>
    <t>271</t>
  </si>
  <si>
    <t>272 Paristojen ja akkujen valmistus</t>
  </si>
  <si>
    <t>272</t>
  </si>
  <si>
    <t>273 Sähköjohtojen ja kytkentälaitteiden valmistus</t>
  </si>
  <si>
    <t>273</t>
  </si>
  <si>
    <t>274 Sähkölamppujen ja valaisimien valmistus</t>
  </si>
  <si>
    <t>274</t>
  </si>
  <si>
    <t>275 Kodinkoneiden valmistus</t>
  </si>
  <si>
    <t>275</t>
  </si>
  <si>
    <t>279 Muiden sähkölaitteiden valmistus</t>
  </si>
  <si>
    <t>279</t>
  </si>
  <si>
    <t>28 Muiden koneiden ja laitteiden valmistus</t>
  </si>
  <si>
    <t>28</t>
  </si>
  <si>
    <t>281 Yleiskäyttöön tarkoitettujen voimakoneiden valmistus</t>
  </si>
  <si>
    <t>281</t>
  </si>
  <si>
    <t>282 Muiden yleiskäyttöön tarkoitettujen koneiden valmistus</t>
  </si>
  <si>
    <t>282</t>
  </si>
  <si>
    <t>283 Maa- ja metsätalouskoneiden valmistus</t>
  </si>
  <si>
    <t>283</t>
  </si>
  <si>
    <t>284 Metallin työstökoneiden ja konetyökalujen valmistus</t>
  </si>
  <si>
    <t>284</t>
  </si>
  <si>
    <t>289 Muiden erikoiskoneiden valmistus</t>
  </si>
  <si>
    <t>289</t>
  </si>
  <si>
    <t>29 Moottoriajoneuvojen, perävaunujen ja puoliperävaunujen valmistus</t>
  </si>
  <si>
    <t>29</t>
  </si>
  <si>
    <t>291 Moottoriajoneuvojen valmistus</t>
  </si>
  <si>
    <t>291</t>
  </si>
  <si>
    <t>292 Moottoriajoneuvojen korien valmistus; perävaunujen ja puoliperävaunujen valmistus</t>
  </si>
  <si>
    <t>292</t>
  </si>
  <si>
    <t>293 Osien ja tarvikkeiden valmistus moottoriajoneuvoihin</t>
  </si>
  <si>
    <t>293</t>
  </si>
  <si>
    <t>30 Muiden kulkuneuvojen valmistus</t>
  </si>
  <si>
    <t>30</t>
  </si>
  <si>
    <t>301 Laivojen ja veneiden rakentaminen</t>
  </si>
  <si>
    <t>301</t>
  </si>
  <si>
    <t>302 Raideliikenteen kulkuneuvojen valmistus</t>
  </si>
  <si>
    <t>302</t>
  </si>
  <si>
    <t>303 Ilma- ja avaruusalusten ja niihin liittyvien koneiden valmistus</t>
  </si>
  <si>
    <t>303</t>
  </si>
  <si>
    <t>304 Taisteluajoneuvojen valmistus</t>
  </si>
  <si>
    <t>304</t>
  </si>
  <si>
    <t>309 Muualla luokittelematon kulkuneuvojen valmistus</t>
  </si>
  <si>
    <t>309</t>
  </si>
  <si>
    <t>31 Huonekalujen valmistus</t>
  </si>
  <si>
    <t>310 Huonekalujen valmistus</t>
  </si>
  <si>
    <t>310</t>
  </si>
  <si>
    <t>32 Muu valmistus</t>
  </si>
  <si>
    <t>321 Korujen, kultasepäntuotteiden ja muiden vastaavien tuotteiden valmistus</t>
  </si>
  <si>
    <t>321</t>
  </si>
  <si>
    <t>322 Soitinten valmistus</t>
  </si>
  <si>
    <t>323 Urheiluvälineiden valmistus</t>
  </si>
  <si>
    <t>324 Pelien ja leikkikalujen valmistus</t>
  </si>
  <si>
    <t>325 Lääkintä- ja hammaslääkintäinstrumenttien ja -tarvikkeiden valmistus</t>
  </si>
  <si>
    <t>325</t>
  </si>
  <si>
    <t>329 Muualla luokittelematon valmistus</t>
  </si>
  <si>
    <t>329</t>
  </si>
  <si>
    <t>33 Koneiden ja laitteiden korjaus, huolto ja asennus</t>
  </si>
  <si>
    <t>331 Metallituotteiden, teollisuuden koneiden ja laitteiden korjaus ja huolto</t>
  </si>
  <si>
    <t>331</t>
  </si>
  <si>
    <t>332 Teollisuuden koneiden ja laitteiden ym. asennus</t>
  </si>
  <si>
    <t>332</t>
  </si>
  <si>
    <t>35 Sähkö-, kaasu- ja lämpöhuolto, jäähdytysliiketoiminta</t>
  </si>
  <si>
    <t>351 Sähkövoiman tuotanto, siirto ja jakelu</t>
  </si>
  <si>
    <t>352 Kaasun tuotanto; kaasumaisten polttoaineiden jakelu putkiverkossa</t>
  </si>
  <si>
    <t>353 Lämmön ja kylmän tuotanto ja jakelu</t>
  </si>
  <si>
    <t>36 Veden otto, puhdistus ja jakelu</t>
  </si>
  <si>
    <t>360 Veden otto, puhdistus ja jakelu</t>
  </si>
  <si>
    <t>360</t>
  </si>
  <si>
    <t>37 Viemäri- ja jätevesihuolto</t>
  </si>
  <si>
    <t>37</t>
  </si>
  <si>
    <t>370 Viemäri- ja jätevesihuolto</t>
  </si>
  <si>
    <t>370</t>
  </si>
  <si>
    <t>38 Jätteen keruu, käsittely ja loppusijoitus; materiaalien kierrätys</t>
  </si>
  <si>
    <t>38</t>
  </si>
  <si>
    <t>381 Jätteen keruu</t>
  </si>
  <si>
    <t>381</t>
  </si>
  <si>
    <t>382 Jätteen käsittely ja loppusijoitus</t>
  </si>
  <si>
    <t>382</t>
  </si>
  <si>
    <t>383 Materiaalien kierrätys</t>
  </si>
  <si>
    <t>383</t>
  </si>
  <si>
    <t>39 Maaperän ja vesistöjen kunnostus ja muut ympäristönhuoltopalvelut</t>
  </si>
  <si>
    <t>39</t>
  </si>
  <si>
    <t>390 Maaperän ja vesistöjen kunnostus ja muut ympäristönhuoltopalvelut</t>
  </si>
  <si>
    <t>390</t>
  </si>
  <si>
    <t>41 Talonrakentaminen</t>
  </si>
  <si>
    <t>41</t>
  </si>
  <si>
    <t>411 Rakennuttaminen ja rakennushankkeiden kehittäminen</t>
  </si>
  <si>
    <t>411</t>
  </si>
  <si>
    <t>412 Asuin- ja muiden rakennusten rakentaminen</t>
  </si>
  <si>
    <t>412</t>
  </si>
  <si>
    <t>42 Maa- ja vesirakentaminen</t>
  </si>
  <si>
    <t>42</t>
  </si>
  <si>
    <t>421 Teiden ja rautateiden rakentaminen</t>
  </si>
  <si>
    <t>421</t>
  </si>
  <si>
    <t>422 Yleisten jakeluverkkojen rakentaminen</t>
  </si>
  <si>
    <t>422</t>
  </si>
  <si>
    <t>429 Muu maa- ja vesirakentaminen</t>
  </si>
  <si>
    <t>429</t>
  </si>
  <si>
    <t>43 Erikoistunut rakennustoiminta</t>
  </si>
  <si>
    <t>43</t>
  </si>
  <si>
    <t>431 Rakennusten ja rakennelmien purku ja rakennuspaikan valmistelutyöt</t>
  </si>
  <si>
    <t>431</t>
  </si>
  <si>
    <t>432 Sähkö-, vesijohto- ja muu rakennusasennus</t>
  </si>
  <si>
    <t>432</t>
  </si>
  <si>
    <t>433 Rakennusten ja rakennelmien viimeistely</t>
  </si>
  <si>
    <t>433</t>
  </si>
  <si>
    <t>439 Muu erikoistunut rakennustoiminta</t>
  </si>
  <si>
    <t>439</t>
  </si>
  <si>
    <t>45 Moottoriajoneuvojen ja moottoripyörien tukku- ja vähittäiskauppa sekä korjaus</t>
  </si>
  <si>
    <t>45</t>
  </si>
  <si>
    <t>451 Moottoriajoneuvojen kauppa</t>
  </si>
  <si>
    <t>451</t>
  </si>
  <si>
    <t>452 Moottoriajoneuvojen huolto ja korjaus (pl. moottoripyörät)</t>
  </si>
  <si>
    <t>452</t>
  </si>
  <si>
    <t>453 Moottoriajoneuvojen osien ja varusteiden kauppa</t>
  </si>
  <si>
    <t>453</t>
  </si>
  <si>
    <t>454 Moottoripyörien sekä niiden osien ja varusteiden myynti, huolto ja korjaus</t>
  </si>
  <si>
    <t>454</t>
  </si>
  <si>
    <t>46 Tukkukauppa (pl. moottoriajoneuvojen ja moottoripyörien kauppa)</t>
  </si>
  <si>
    <t>46</t>
  </si>
  <si>
    <t>461 Agentuuritoiminta</t>
  </si>
  <si>
    <t>461</t>
  </si>
  <si>
    <t>462 Maatalousperäisten raaka-aineiden ja elävien eläinten tukkukauppa</t>
  </si>
  <si>
    <t>462</t>
  </si>
  <si>
    <t>463 Elintarvikkeiden, juomien ja tupakan tukkukauppa</t>
  </si>
  <si>
    <t>463</t>
  </si>
  <si>
    <t>464 Taloustavaroiden tukkukauppa</t>
  </si>
  <si>
    <t>464</t>
  </si>
  <si>
    <t>465 Tieto- ja viestintäteknisten laitteiden tukkukauppa</t>
  </si>
  <si>
    <t>465</t>
  </si>
  <si>
    <t>466 Muiden koneiden, laitteiden ja tarvikkeiden tukkukauppa</t>
  </si>
  <si>
    <t>466</t>
  </si>
  <si>
    <t>467 Muu erikoistunut tukkukauppa</t>
  </si>
  <si>
    <t>467</t>
  </si>
  <si>
    <t>469 Muu tukkukauppa</t>
  </si>
  <si>
    <t>469</t>
  </si>
  <si>
    <t>47 Vähittäiskauppa (pl. moottoriajoneuvojen ja moottoripyörien kauppa)</t>
  </si>
  <si>
    <t>47</t>
  </si>
  <si>
    <t>471 Vähittäiskauppa erikoistumattomissa myymälöissä</t>
  </si>
  <si>
    <t>471</t>
  </si>
  <si>
    <t>472 Elintarvikkeiden, juomien ja tupakan vähittäiskauppa erikoismyymälöissä</t>
  </si>
  <si>
    <t>472</t>
  </si>
  <si>
    <t>473 Ajoneuvojen polttoaineen vähittäiskauppa</t>
  </si>
  <si>
    <t>473</t>
  </si>
  <si>
    <t>474 Tieto- ja viestintäteknisten laitteiden vähittäiskauppa erikoismyymälöissä</t>
  </si>
  <si>
    <t>474</t>
  </si>
  <si>
    <t>475 Muiden kotitaloustavaroiden vähittäiskauppa erikoismyymälöissä</t>
  </si>
  <si>
    <t>475</t>
  </si>
  <si>
    <t>476 Kulttuuri- ja vapaa-ajan tuotteiden vähittäiskauppa erikoismyymälöissä</t>
  </si>
  <si>
    <t>476</t>
  </si>
  <si>
    <t>477 Muiden tavaroiden vähittäiskauppa erikoismyymälöissä</t>
  </si>
  <si>
    <t>477</t>
  </si>
  <si>
    <t>478 Tori- ja markkinakauppa</t>
  </si>
  <si>
    <t>478</t>
  </si>
  <si>
    <t>479 Vähittäiskauppa muualla kuin myymälöissä (pl. tori- ja markkinakauppa)</t>
  </si>
  <si>
    <t>479</t>
  </si>
  <si>
    <t>49 Maaliikenne ja putkijohtokuljetus</t>
  </si>
  <si>
    <t>49</t>
  </si>
  <si>
    <t>491 Rautateiden henkilöliikenne, kaukoliikenne</t>
  </si>
  <si>
    <t>491</t>
  </si>
  <si>
    <t>492 Rautateiden tavaraliikenne</t>
  </si>
  <si>
    <t>492</t>
  </si>
  <si>
    <t>493 Muu maaliikenteen henkilöliikenne</t>
  </si>
  <si>
    <t>493</t>
  </si>
  <si>
    <t>494 Tieliikenteen tavarankuljetus ja muuttopalvelut</t>
  </si>
  <si>
    <t>494</t>
  </si>
  <si>
    <t>495 Putkijohtokuljetus</t>
  </si>
  <si>
    <t>495</t>
  </si>
  <si>
    <t>50 Vesiliikenne</t>
  </si>
  <si>
    <t>50</t>
  </si>
  <si>
    <t>501 Meri- ja rannikkovesiliikenteen henkilökuljetus</t>
  </si>
  <si>
    <t>501</t>
  </si>
  <si>
    <t>502 Meri- ja rannikkovesiliikenteen tavarankuljetus</t>
  </si>
  <si>
    <t>502</t>
  </si>
  <si>
    <t>503 Sisävesiliikenteen henkilökuljetus</t>
  </si>
  <si>
    <t>503</t>
  </si>
  <si>
    <t>504 Sisävesiliikenteen tavarankuljetus</t>
  </si>
  <si>
    <t>504</t>
  </si>
  <si>
    <t>51 Ilmaliikenne</t>
  </si>
  <si>
    <t>511 Matkustajalentoliikenne</t>
  </si>
  <si>
    <t>511</t>
  </si>
  <si>
    <t>512 Lentoliikenteen tavarankuljetus ja avaruusliikenne</t>
  </si>
  <si>
    <t>512</t>
  </si>
  <si>
    <t>52 Varastointi ja liikennettä palveleva toiminta</t>
  </si>
  <si>
    <t>521 Varastointi</t>
  </si>
  <si>
    <t>521</t>
  </si>
  <si>
    <t>522 Liikennettä palveleva toiminta</t>
  </si>
  <si>
    <t>522</t>
  </si>
  <si>
    <t>53 Posti- ja kuriiritoiminta</t>
  </si>
  <si>
    <t>531 Postin yleispalvelu</t>
  </si>
  <si>
    <t>532 Muu posti-, jakelu- ja kuriiritoiminta</t>
  </si>
  <si>
    <t>55 Majoitus</t>
  </si>
  <si>
    <t>55</t>
  </si>
  <si>
    <t>551 Hotellit ja vastaavat majoitusliikkeet</t>
  </si>
  <si>
    <t>551</t>
  </si>
  <si>
    <t>552 Lomakylät, retkeilymajat yms. majoitus</t>
  </si>
  <si>
    <t>552</t>
  </si>
  <si>
    <t>553 Leirintäalueet, asuntovaunu- ja matkailuvaunualueet</t>
  </si>
  <si>
    <t>553</t>
  </si>
  <si>
    <t>559 Muu majoitus</t>
  </si>
  <si>
    <t>559</t>
  </si>
  <si>
    <t>56 Ravitsemistoiminta</t>
  </si>
  <si>
    <t>56</t>
  </si>
  <si>
    <t>561 Ravintolat ja vastaava ravitsemistoiminta</t>
  </si>
  <si>
    <t>561</t>
  </si>
  <si>
    <t>562 Ateriapalvelut ja muut ravitsemispalvelut</t>
  </si>
  <si>
    <t>562</t>
  </si>
  <si>
    <t>563 Baarit ja kahvilat</t>
  </si>
  <si>
    <t>563</t>
  </si>
  <si>
    <t>58 Kustannustoiminta</t>
  </si>
  <si>
    <t>58</t>
  </si>
  <si>
    <t>581 Kirjojen ja lehtien kustantaminen ja muu kustannustoiminta</t>
  </si>
  <si>
    <t>581</t>
  </si>
  <si>
    <t>582 Ohjelmistojen kustantaminen</t>
  </si>
  <si>
    <t>582</t>
  </si>
  <si>
    <t>59 Elokuva-, video- ja televisio-ohjelmatuotanto, äänitteiden ja musiikin kustantaminen</t>
  </si>
  <si>
    <t>59</t>
  </si>
  <si>
    <t>591 Elokuva-, video- ja televisio-ohjelmatoiminta</t>
  </si>
  <si>
    <t>591</t>
  </si>
  <si>
    <t>592 Äänitysstudiot; äänitteiden ja musiikin kustantaminen</t>
  </si>
  <si>
    <t>592</t>
  </si>
  <si>
    <t>60 Radio- ja televisiotoiminta</t>
  </si>
  <si>
    <t>60</t>
  </si>
  <si>
    <t>601 Radio-ohjelmien tuottaminen ja lähettäminen</t>
  </si>
  <si>
    <t>601</t>
  </si>
  <si>
    <t>602 Televisio-ohjelmien tuottaminen ja lähettäminen</t>
  </si>
  <si>
    <t>602</t>
  </si>
  <si>
    <t>61 Televiestintä</t>
  </si>
  <si>
    <t>611 Langallisen verkon hallinta ja palvelut</t>
  </si>
  <si>
    <t>612 Langattoman verkon hallinta ja palvelut</t>
  </si>
  <si>
    <t>612</t>
  </si>
  <si>
    <t>613 Satelliittiviestintä</t>
  </si>
  <si>
    <t>619 Muut televiestintäpalvelut</t>
  </si>
  <si>
    <t>619</t>
  </si>
  <si>
    <t>62 Ohjelmistot, konsultointi ja siihen liittyvä toiminta</t>
  </si>
  <si>
    <t>62</t>
  </si>
  <si>
    <t>620 Ohjelmistot, konsultointi ja siihen liittyvä toiminta</t>
  </si>
  <si>
    <t>620</t>
  </si>
  <si>
    <t>63 Tietopalvelutoiminta</t>
  </si>
  <si>
    <t>63</t>
  </si>
  <si>
    <t>631 Tietojenkäsittely, palvelintilan vuokraus ja niihin liittyvät palvelut; verkkoportaalit</t>
  </si>
  <si>
    <t>631</t>
  </si>
  <si>
    <t>639 Muu tietopalvelutoiminta</t>
  </si>
  <si>
    <t>639</t>
  </si>
  <si>
    <t>64 Rahoituspalvelut (pl. vakuutus- ja eläkevakuutustoiminta)</t>
  </si>
  <si>
    <t>64</t>
  </si>
  <si>
    <t>641 Pankkitoiminta</t>
  </si>
  <si>
    <t>641</t>
  </si>
  <si>
    <t>642 Rahoitusalan holdingyhtiöiden toiminta</t>
  </si>
  <si>
    <t>642</t>
  </si>
  <si>
    <t>643 Rahastotoiminta</t>
  </si>
  <si>
    <t>643</t>
  </si>
  <si>
    <t>649 Muut rahoituspalvelut (pl. vakuutus- ja eläkevakuutustoiminta)</t>
  </si>
  <si>
    <t>649</t>
  </si>
  <si>
    <t>65 Vakuutus-, jälleenvakuutus- ja eläkevakuutustoiminta (pl. pakollinen sosiaalivakuutus)</t>
  </si>
  <si>
    <t>65</t>
  </si>
  <si>
    <t>651 Vakuutustoiminta</t>
  </si>
  <si>
    <t>651</t>
  </si>
  <si>
    <t>652 Jälleenvakuutustoiminta</t>
  </si>
  <si>
    <t>652</t>
  </si>
  <si>
    <t>653 Eläkevakuutustoiminta</t>
  </si>
  <si>
    <t>653</t>
  </si>
  <si>
    <t>66 Rahoitusta ja vakuuttamista palveleva toiminta</t>
  </si>
  <si>
    <t>66</t>
  </si>
  <si>
    <t>661 Rahoitusta ja vakuuttamista palveleva toiminta (pl. vakuutus- ja eläkevakuutustoiminta)</t>
  </si>
  <si>
    <t>661</t>
  </si>
  <si>
    <t>662 Vakuutus- ja eläkevakuutustoimintaa avustava toiminta</t>
  </si>
  <si>
    <t>662</t>
  </si>
  <si>
    <t>663 Omaisuudenhoitotoiminta</t>
  </si>
  <si>
    <t>663</t>
  </si>
  <si>
    <t>68 Kiinteistöalan toiminta</t>
  </si>
  <si>
    <t>68</t>
  </si>
  <si>
    <t>681 Omien kiinteistöjen kauppa</t>
  </si>
  <si>
    <t>681</t>
  </si>
  <si>
    <t>682 Omien tai leasing-kiinteistöjen vuokraus ja hallinta</t>
  </si>
  <si>
    <t>682</t>
  </si>
  <si>
    <t>683 Kiinteistöalan toiminta palkkio- tai sopimusperusteisesti</t>
  </si>
  <si>
    <t>683</t>
  </si>
  <si>
    <t>69 Lakiasiain- ja laskentatoimen palvelut</t>
  </si>
  <si>
    <t>691 Lakiasiainpalvelut</t>
  </si>
  <si>
    <t>692 Laskentatoimi, kirjanpito ja tilintarkastus; veroneuvonta</t>
  </si>
  <si>
    <t>70 Pääkonttorien toiminta; liikkeenjohdon konsultointi</t>
  </si>
  <si>
    <t>70</t>
  </si>
  <si>
    <t>701 Pääkonttorien toiminta</t>
  </si>
  <si>
    <t>701</t>
  </si>
  <si>
    <t>702 Liikkeenjohdon konsultointi</t>
  </si>
  <si>
    <t>702</t>
  </si>
  <si>
    <t>71 Arkkitehti- ja insinööripalvelut; tekninen testaus ja analysointi</t>
  </si>
  <si>
    <t>711 Arkkitehti- ja insinööripalvelut ja niihin liittyvä tekninen konsultointi</t>
  </si>
  <si>
    <t>712 Tekninen testaus ja analysointi</t>
  </si>
  <si>
    <t>72 Tieteellinen tutkimus ja kehittäminen</t>
  </si>
  <si>
    <t>721 Luonnontieteen ja tekniikan tutkimus ja kehittäminen</t>
  </si>
  <si>
    <t>722 Yhteiskuntatieteellinen ja humanistinen tutkimus ja kehittäminen</t>
  </si>
  <si>
    <t>73 Mainostoiminta ja markkinatutkimus</t>
  </si>
  <si>
    <t>73</t>
  </si>
  <si>
    <t>731 Mainostoiminta</t>
  </si>
  <si>
    <t>731</t>
  </si>
  <si>
    <t>732 Markkina- ja mielipidetutkimukset</t>
  </si>
  <si>
    <t>732</t>
  </si>
  <si>
    <t>74 Muut erikoistuneet palvelut liike-elämälle</t>
  </si>
  <si>
    <t>74</t>
  </si>
  <si>
    <t>741 Taideteollinen muotoilu ja suunnittelu</t>
  </si>
  <si>
    <t>741</t>
  </si>
  <si>
    <t>742 Valokuvaustoiminta</t>
  </si>
  <si>
    <t>742</t>
  </si>
  <si>
    <t>743 Kääntäminen ja tulkkaus</t>
  </si>
  <si>
    <t>743</t>
  </si>
  <si>
    <t>749 Muualla luokittelemattomat erikoistuneet palvelut liike-elämälle</t>
  </si>
  <si>
    <t>749</t>
  </si>
  <si>
    <t>75 Eläinlääkintäpalvelut</t>
  </si>
  <si>
    <t>75</t>
  </si>
  <si>
    <t>750 Eläinlääkintäpalvelut</t>
  </si>
  <si>
    <t>750</t>
  </si>
  <si>
    <t>77 Vuokraus- ja leasingtoiminta</t>
  </si>
  <si>
    <t>77</t>
  </si>
  <si>
    <t>771 Moottoriajoneuvojen vuokraus ja leasing</t>
  </si>
  <si>
    <t>771</t>
  </si>
  <si>
    <t>772 Henkilökohtaisten ja kotitaloustavaroiden vuokraus ja leasing</t>
  </si>
  <si>
    <t>772</t>
  </si>
  <si>
    <t>773 Koneiden ja laitteiden vuokraus ja leasing</t>
  </si>
  <si>
    <t>773</t>
  </si>
  <si>
    <t>774 Henkisen omaisuuden ja vastaavien tuotteiden leasing (pl. tekijänoikeuden suojaamat teokset)</t>
  </si>
  <si>
    <t>774</t>
  </si>
  <si>
    <t>78 Työllistämistoiminta</t>
  </si>
  <si>
    <t>78</t>
  </si>
  <si>
    <t>781 Työnvälitystoiminta</t>
  </si>
  <si>
    <t>781</t>
  </si>
  <si>
    <t>782 Työvoiman vuokraus</t>
  </si>
  <si>
    <t>782</t>
  </si>
  <si>
    <t>783 Muut henkilöstön hankintapalvelut</t>
  </si>
  <si>
    <t>783</t>
  </si>
  <si>
    <t>79 Matkatoimistojen ja matkanjärjestäjien toiminta; varauspalvelut</t>
  </si>
  <si>
    <t>79</t>
  </si>
  <si>
    <t>791 Matkatoimistojen ja matkanjärjestäjien toiminta</t>
  </si>
  <si>
    <t>791</t>
  </si>
  <si>
    <t>799 Varauspalvelut, matkaoppaiden palvelut ym.</t>
  </si>
  <si>
    <t>799</t>
  </si>
  <si>
    <t>80 Turvallisuus-, vartiointi- ja etsiväpalvelut</t>
  </si>
  <si>
    <t>80</t>
  </si>
  <si>
    <t>801 Yksityiset turvallisuuspalvelut</t>
  </si>
  <si>
    <t>801</t>
  </si>
  <si>
    <t>802 Turvallisuusjärjestelmät</t>
  </si>
  <si>
    <t>802</t>
  </si>
  <si>
    <t>803 Etsivätoiminta</t>
  </si>
  <si>
    <t>803</t>
  </si>
  <si>
    <t>81 Kiinteistön- ja maisemanhoito</t>
  </si>
  <si>
    <t>811 Kiinteistönhoito</t>
  </si>
  <si>
    <t>812 Siivouspalvelut</t>
  </si>
  <si>
    <t>812</t>
  </si>
  <si>
    <t>813 Maisemanhoitopalvelut</t>
  </si>
  <si>
    <t>813</t>
  </si>
  <si>
    <t>82 Hallinto- ja tukipalvelut liike-elämälle</t>
  </si>
  <si>
    <t>82</t>
  </si>
  <si>
    <t>821 Hallinto- ja toimistopalvelut</t>
  </si>
  <si>
    <t>821</t>
  </si>
  <si>
    <t>822 Puhelinpalvelukeskusten toiminta</t>
  </si>
  <si>
    <t>822</t>
  </si>
  <si>
    <t>823 Messujen ja kongressien järjestäminen</t>
  </si>
  <si>
    <t>823</t>
  </si>
  <si>
    <t>829 Muu liike-elämää palveleva toiminta</t>
  </si>
  <si>
    <t>829</t>
  </si>
  <si>
    <t>84 Julkinen hallinto ja maanpuolustus; pakollinen sosiaalivakuutus</t>
  </si>
  <si>
    <t>84</t>
  </si>
  <si>
    <t>841 Julkinen hallinto</t>
  </si>
  <si>
    <t>841</t>
  </si>
  <si>
    <t>842 Ulkoasiain hallinto, maanpuolustus ja järjestystoimi</t>
  </si>
  <si>
    <t>842</t>
  </si>
  <si>
    <t>843 Pakollinen sosiaalivakuutustoiminta</t>
  </si>
  <si>
    <t>843</t>
  </si>
  <si>
    <t>85 Koulutus</t>
  </si>
  <si>
    <t>85</t>
  </si>
  <si>
    <t>851 Esiasteen koulutus</t>
  </si>
  <si>
    <t>851</t>
  </si>
  <si>
    <t>852 Alemman perusasteen koulutus</t>
  </si>
  <si>
    <t>852</t>
  </si>
  <si>
    <t>853 Ylemmän perusasteen ja keskiasteen koulutus</t>
  </si>
  <si>
    <t>853</t>
  </si>
  <si>
    <t>854 Korkea-asteen koulutus</t>
  </si>
  <si>
    <t>854</t>
  </si>
  <si>
    <t>855 Muu koulutus</t>
  </si>
  <si>
    <t>855</t>
  </si>
  <si>
    <t>856 Koulutusta palveleva toiminta</t>
  </si>
  <si>
    <t>856</t>
  </si>
  <si>
    <t>86 Terveyspalvelut</t>
  </si>
  <si>
    <t>86</t>
  </si>
  <si>
    <t>861 Terveydenhuollon laitospalvelut</t>
  </si>
  <si>
    <t>861</t>
  </si>
  <si>
    <t>862 Lääkäri- ja hammaslääkäripalvelut</t>
  </si>
  <si>
    <t>862</t>
  </si>
  <si>
    <t>869 Muut terveydenhuoltopalvelut</t>
  </si>
  <si>
    <t>869</t>
  </si>
  <si>
    <t>87 Sosiaalihuollon laitospalvelut</t>
  </si>
  <si>
    <t>87</t>
  </si>
  <si>
    <t>871 Sosiaalihuollon hoitolaitokset</t>
  </si>
  <si>
    <t>871</t>
  </si>
  <si>
    <t>872 Kehitysvammaisten sekä mielenterveys- ja päihdeongelmaisten asumispalvelut</t>
  </si>
  <si>
    <t>872</t>
  </si>
  <si>
    <t>873 Vanhusten ja vammaisten asumispalvelut</t>
  </si>
  <si>
    <t>873</t>
  </si>
  <si>
    <t>879 Muut sosiaalihuollon laitospalvelut</t>
  </si>
  <si>
    <t>879</t>
  </si>
  <si>
    <t>88 Sosiaalihuollon avopalvelut</t>
  </si>
  <si>
    <t>88</t>
  </si>
  <si>
    <t>881 Vanhusten ja vammaisten sosiaalihuollon avopalvelut</t>
  </si>
  <si>
    <t>881</t>
  </si>
  <si>
    <t>889 Muut sosiaalihuollon avopalvelut</t>
  </si>
  <si>
    <t>889</t>
  </si>
  <si>
    <t>90 Kulttuuri- ja viihdetoiminta</t>
  </si>
  <si>
    <t>90</t>
  </si>
  <si>
    <t>900 Kulttuuri- ja viihdetoiminta</t>
  </si>
  <si>
    <t>900</t>
  </si>
  <si>
    <t>91 Kirjastojen, arkistojen, museoiden ja muiden kulttuurilaitosten toiminta</t>
  </si>
  <si>
    <t>91</t>
  </si>
  <si>
    <t>910 Kirjastojen, arkistojen, museoiden ja muiden kulttuurilaitosten toiminta</t>
  </si>
  <si>
    <t>910</t>
  </si>
  <si>
    <t>92 Rahapeli- ja vedonlyöntipalvelut</t>
  </si>
  <si>
    <t>92</t>
  </si>
  <si>
    <t>920 Rahapeli- ja vedonlyöntipalvelut</t>
  </si>
  <si>
    <t>920</t>
  </si>
  <si>
    <t>93 Urheilutoiminta sekä huvi- ja virkistyspalvelut</t>
  </si>
  <si>
    <t>931 Urheilutoiminta</t>
  </si>
  <si>
    <t>932 Huvi- ja virkistystoiminta</t>
  </si>
  <si>
    <t>932</t>
  </si>
  <si>
    <t>94 Järjestöjen toiminta</t>
  </si>
  <si>
    <t>941 Elinkeinoelämän, työnantaja- ja ammattialajärjestöjen toiminta</t>
  </si>
  <si>
    <t>942 Ammattiyhdistysten toiminta</t>
  </si>
  <si>
    <t>949 Muiden järjestöjen toiminta</t>
  </si>
  <si>
    <t>95 Tietokoneiden, henkilökohtaisten ja kotitaloustavaroiden korjaus</t>
  </si>
  <si>
    <t>95</t>
  </si>
  <si>
    <t>951 Tietokoneiden ja viestintälaitteiden korjaus</t>
  </si>
  <si>
    <t>951</t>
  </si>
  <si>
    <t>952 Henkilökohtaisten ja kotitaloustavaroiden korjaus</t>
  </si>
  <si>
    <t>952</t>
  </si>
  <si>
    <t>96 Muut henkilökohtaiset palvelut</t>
  </si>
  <si>
    <t>96</t>
  </si>
  <si>
    <t>960 Muut henkilökohtaiset palvelut</t>
  </si>
  <si>
    <t>960</t>
  </si>
  <si>
    <t>97 Kotitalouksien toiminta kotitaloustyöntekijöiden työnantajina</t>
  </si>
  <si>
    <t>97</t>
  </si>
  <si>
    <t>970 Kotitalouksien toiminta kotitaloustyöntekijöiden työnantajina</t>
  </si>
  <si>
    <t>970</t>
  </si>
  <si>
    <t>98 Kotitalouksien eriyttämätön toiminta tavaroiden ja palvelujen tuottamiseksi omaan käyttöön</t>
  </si>
  <si>
    <t>98</t>
  </si>
  <si>
    <t>981 Kotitalouksien eriyttämätön toiminta tavaroiden tuottamiseksi omaan käyttöön</t>
  </si>
  <si>
    <t>981</t>
  </si>
  <si>
    <t>982 Kotitalouksien eriyttämätön toiminta palvelujen tuottamiseksi omaan käyttöön</t>
  </si>
  <si>
    <t>982</t>
  </si>
  <si>
    <t>99 Kansainvälisten organisaatioiden ja toimielinten toiminta</t>
  </si>
  <si>
    <t>4.1.1</t>
  </si>
  <si>
    <t>4.1.2</t>
  </si>
  <si>
    <t>4.1.3</t>
  </si>
  <si>
    <t>Säädön parantaminen</t>
  </si>
  <si>
    <t>4.1.5</t>
  </si>
  <si>
    <t>Eristykset - putkieristykset, säiliöeristykset</t>
  </si>
  <si>
    <t>4.2.1</t>
  </si>
  <si>
    <t>Ilmanvaihdon käyntiajat</t>
  </si>
  <si>
    <t>4.2.2</t>
  </si>
  <si>
    <t>4.2.3</t>
  </si>
  <si>
    <t>Ilmanvaihdon palvelualueiden osittaminen</t>
  </si>
  <si>
    <t>4.2.4</t>
  </si>
  <si>
    <t>Ilmanvaihdon lämmityksen säätötavat</t>
  </si>
  <si>
    <t>4.2.5</t>
  </si>
  <si>
    <t>4.3.1</t>
  </si>
  <si>
    <t>Vesikalusteiden virtaaman rajoitus</t>
  </si>
  <si>
    <t>4.3.2</t>
  </si>
  <si>
    <t>Vesikalusteiden vaihto</t>
  </si>
  <si>
    <t>4.3.3</t>
  </si>
  <si>
    <t>Käyttöveden lämpötilan alentaminen</t>
  </si>
  <si>
    <t>4.4.1</t>
  </si>
  <si>
    <t>Tariffin ja jännitetason tarkistus ja loistehon kompensointi</t>
  </si>
  <si>
    <t>4.4.2</t>
  </si>
  <si>
    <t>Kuormitushuippujen tasaus ja kulutuksen ajoitus</t>
  </si>
  <si>
    <t>4.4.4</t>
  </si>
  <si>
    <t>Sähköiset lämmitykset</t>
  </si>
  <si>
    <t>4.4.6</t>
  </si>
  <si>
    <t>Muut sähkölaitteet</t>
  </si>
  <si>
    <t>4.4.7</t>
  </si>
  <si>
    <t>Käyttötottumusten muutos</t>
  </si>
  <si>
    <t>4.5.1</t>
  </si>
  <si>
    <t>Veden kulutus</t>
  </si>
  <si>
    <t>4.5.2</t>
  </si>
  <si>
    <t>Lauhdelämmön talteenotto</t>
  </si>
  <si>
    <t>4.6.1</t>
  </si>
  <si>
    <t>Ikkunat ja ovet</t>
  </si>
  <si>
    <t>4.6.2</t>
  </si>
  <si>
    <t>Ulkovaippa</t>
  </si>
  <si>
    <t>4.6.3</t>
  </si>
  <si>
    <t>Vesikatto</t>
  </si>
  <si>
    <t>4.8.1</t>
  </si>
  <si>
    <t>4.7.1</t>
  </si>
  <si>
    <t>Paineilmajärjestelmän vuotojen korjaus</t>
  </si>
  <si>
    <t>4.9</t>
  </si>
  <si>
    <t>4.7.2</t>
  </si>
  <si>
    <t>Rakennusautomaatio</t>
  </si>
  <si>
    <t>5.0</t>
  </si>
  <si>
    <t>Muut energiansäästömahdollisuudet</t>
  </si>
  <si>
    <t>4.1 Lämmitysjärjestelmä</t>
  </si>
  <si>
    <t>4.1.3 Säädön parantaminen</t>
  </si>
  <si>
    <t>4.1.5 Eristykset - putkieristykset, säiliöeristykset</t>
  </si>
  <si>
    <t>4.2 Ilmanvaihtojärjestelmä</t>
  </si>
  <si>
    <t>4.2.1 Ilmanvaihdon käyntiajat</t>
  </si>
  <si>
    <t>4.2.3 Ilmanvaihdon palvelualueiden osittaminen</t>
  </si>
  <si>
    <t>4.2.4 Ilmanvaihdon lämmityksen säätötavat</t>
  </si>
  <si>
    <t>4.3 Käyttövesijärjestelmä</t>
  </si>
  <si>
    <t>4.3.1 Vesikalusteiden virtaaman rajoitus</t>
  </si>
  <si>
    <t>4.3.2 Vesikalusteiden vaihto</t>
  </si>
  <si>
    <t>4.3.3 Käyttöveden lämpötilan alentaminen</t>
  </si>
  <si>
    <t>4.4 Sähkö</t>
  </si>
  <si>
    <t>4.4.4 Sähköiset lämmitykset</t>
  </si>
  <si>
    <t>4.4.6 Muut sähkölaitteet</t>
  </si>
  <si>
    <t>4.4.7 Käyttötottumusten muutos</t>
  </si>
  <si>
    <t>4.5 Jäähdytysjärjestelmä</t>
  </si>
  <si>
    <t>4.5.1 Veden kulutus</t>
  </si>
  <si>
    <t>4.5.2 Lauhdelämmön talteenotto</t>
  </si>
  <si>
    <t>4.6 Rakenteet</t>
  </si>
  <si>
    <t>4.6.1 Ikkunat ja ovet</t>
  </si>
  <si>
    <t>4.6.2 Ulkovaippa</t>
  </si>
  <si>
    <t>4.6.3 Vesikatto</t>
  </si>
  <si>
    <t>4.7 Paineilmajärjestelmä</t>
  </si>
  <si>
    <t>4.7.1 Paineilmajärjestelmän vuotojen korjaus</t>
  </si>
  <si>
    <t>5.0 Muut energiansäästömahdollisuudet</t>
  </si>
  <si>
    <t>4.4.1 Tariffin ja jännitetason tark. ja loistehon kompensointi</t>
  </si>
  <si>
    <t>4.4.2 Kuormitushuippujen tasaus/kulutuksen ajoitus</t>
  </si>
  <si>
    <t>Toimenpide-koodi</t>
  </si>
  <si>
    <t>Kohdetiedot</t>
  </si>
  <si>
    <t>Päätaulu Täsmäkatselmus</t>
  </si>
  <si>
    <t>Lämmityksen energiankulutus raportoidaan aina normitettuna ja normituspaikkakunta ilmoitetaan sivun alaosassa. 
Lisätietoja normituksesta</t>
  </si>
  <si>
    <t>https://energiatehokkuussopimukset2017-2025.fi/aineistot-ja-ohjeet/teollisuusala/saastojen-laskenta/</t>
  </si>
  <si>
    <t>Muista tarkistaa, että käytössäsi on viimeisin versio päätaulusta. Viimeisimmän lomakkeen löydät Energiakatselmoijien extranetistä alla olevan linkin kautta:</t>
  </si>
  <si>
    <t>Palvelun käyttö edellyttää, että katselmoijalla on käyttäjätunnukset Motivan energiakatselmoijien extranetpalveluun. Käyttäjätunnukset lähetetään energiakatselmusten peruskurssin ja siihen liittyvän tentin hyväksytysti suorittaneille katselmoijille. Jos sinulla ei vielä ole käyttäjätunnuksia, lähetä tunnuspyyntö osoitteeseen katselmoijaposti@motiva.fi</t>
  </si>
  <si>
    <t>Mikäli yritys on liittynyt energiatehokkuussopimukseen, katselmus linkitetään näkyviin energiatehokkuussopimusten seurantajärjestelmään. Tällöin linkitettyjen energiakatselmusten toimenpide-ehdotukset tulevat automaattisesti näkyviin energiatehokkuussopimusten vuosiraportille. Täytä vähintään Sopimuksen toimiala, Liittyjän nimi ja Toimipaikan nimi vuosiraportoinnissa.
Linkitykseen tarvittavat tiedot saadaan energiatehokkuussopimusten seurantajärjestelmästä (esim. vuosiraportin ensimmäiseltä sivulta).</t>
  </si>
  <si>
    <t>Tilaaja ja katselmoija merkitsevät tarkastuslistan alle omat nimensä ja päivämäärän, kun tarkastuslista on käyty läpi tilaajan ja katselmoijan kesken.</t>
  </si>
  <si>
    <t>"Tarkasteltu katselmuksessa" sarakkeessa merkitään kirjain kullekin riville, jos sitä on tarkasteltu katselmuksessa ja arvioidaan tarkastelun laajuutta (K=kokonaisuudessan, O=osittain, E=ei lainkaan). Mikäli järjestelmää ei ole käytössä, jätä tyhjäksi. Ole rehellinen, kaikkea ei tarvitse käydä läpi, tämä on vain informatiivinen tieto.</t>
  </si>
  <si>
    <t>Täytä päätauluun kaikki tarvittavat tiedot. Puutteellisesti täytetystä päätaulusta lähetetään toimittajalle täydennyspyyntö viimeistään katselmusten laadunvarmistuksen yhteydessä.</t>
  </si>
  <si>
    <t>Päätaulu ja katselmusraportti toimitetaan Motivaan sähköisesti Motivan extranetsivujen kautta (Päätaulujen siirtopalvelu)</t>
  </si>
  <si>
    <t>Hankkeen diaarinumero täytetää Business Finlandin tukipäätöksen mukaisesti</t>
  </si>
  <si>
    <t>"Säästön elinikä" -sarakkeessa ilmoitetaan toimenpide-ehdotuksen arvio säästön eliniästä. Elinikä kertoo kuinka monta vuotta (toteutusvuodesta eteenpäin) toimenpide tulee tuottamaan säästöä. Ilmoita numero kokonaislukuna. Arvioinnissa voi käyttää apuna energiatehokkuussopimusten säästövaikutusten laskenta ja dokumentointi -ohjeeseen liittyvää Ohjeelliset eliniät-taulukkoa.</t>
  </si>
  <si>
    <t>Sovitut jatkotoimet -sarakkeessa ilmoitetaan toimenpide-ehdotuksille tämänhetkinen arvio toteutuksesta joka on sovittu yhteistyössä tilaajan kanssa katselmuksen lopetuspalaverissa (T=toteutettu, P=päätetty toteuttaa, H=harkitaan toteutettavaksi, E=ei toteuteta).</t>
  </si>
  <si>
    <t>"Löytyy kohteesta" -sarakeeseen merkitään tieto löytyykö järjestelmä/tarkastelun kohde katselmuskohteesta. Vihreällä maalattuihin soluihin tulee kirjata joko K jos järjestelmä löytyy tai E jos järjestelmää ei löydy. Valkoisiin soluihin kirjataan K jos tarkastelu on tehty. Harmaat solut ovat lukittuja, niihin ei tietoa voi syöttää.</t>
  </si>
  <si>
    <t>Lämmitetty tilavuus [m3]</t>
  </si>
  <si>
    <t>Lämmitetty pinta-ala [m2]</t>
  </si>
  <si>
    <t>tama sarake piilotettaan lopullisesta</t>
  </si>
  <si>
    <t>Tämä sarake piilotetaan lopullisesta</t>
  </si>
  <si>
    <t>tämä sarake piilotetaan lopullisessa, mutta tämä on siis tieto joka viedään kantaan</t>
  </si>
  <si>
    <t>Perustuu Tilastokeskuksen luokitukseen vuodelta 2018</t>
  </si>
  <si>
    <t>Asuinrakennukset</t>
  </si>
  <si>
    <t>Pientalot</t>
  </si>
  <si>
    <t>Kerrostalot</t>
  </si>
  <si>
    <t>Erityisryhmien asuinrakennukset</t>
  </si>
  <si>
    <t>Liikerakennukset</t>
  </si>
  <si>
    <t>Tukku- ja vähittäiskaupan myymälähallit</t>
  </si>
  <si>
    <t>0310</t>
  </si>
  <si>
    <t>Kauppakeskukset ja liike- ja tavaratalot</t>
  </si>
  <si>
    <t>0311</t>
  </si>
  <si>
    <t>0319</t>
  </si>
  <si>
    <t>Hotellit</t>
  </si>
  <si>
    <t>0320</t>
  </si>
  <si>
    <t>Motellit, hostellit ja vastaavat majoitusliikerakennukset</t>
  </si>
  <si>
    <t>0321</t>
  </si>
  <si>
    <t>0322</t>
  </si>
  <si>
    <t>Muut majoitusliikerakennukset</t>
  </si>
  <si>
    <t>0329</t>
  </si>
  <si>
    <t>Ravintolarakennukset ja vastaavat liikerakennukset</t>
  </si>
  <si>
    <t>033</t>
  </si>
  <si>
    <t>040</t>
  </si>
  <si>
    <t>Liikenne- ja kuljetusalan rakennukset</t>
  </si>
  <si>
    <t>Asemarakennukset ja terminaalit</t>
  </si>
  <si>
    <t>0510</t>
  </si>
  <si>
    <t>Ammattiliikenteen kaluston suojarakennukset</t>
  </si>
  <si>
    <t>0511</t>
  </si>
  <si>
    <t>Ammattiliikenteen kaluston huoltorakennukset</t>
  </si>
  <si>
    <t>0512</t>
  </si>
  <si>
    <t>Pysäköintitalot ja -hallit</t>
  </si>
  <si>
    <t>0513</t>
  </si>
  <si>
    <t>Kulkuneuvojen katokset</t>
  </si>
  <si>
    <t>0514</t>
  </si>
  <si>
    <t>Tieto- ja viestintätekniikan rakennukset</t>
  </si>
  <si>
    <t>Datakeskukset ja laitetilat</t>
  </si>
  <si>
    <t>0520</t>
  </si>
  <si>
    <t>0521</t>
  </si>
  <si>
    <t>059</t>
  </si>
  <si>
    <t>Hoitoalan rakennukset</t>
  </si>
  <si>
    <t>Terveydenhuoltorakennukset</t>
  </si>
  <si>
    <t>Terveys- ja hyvinvointikeskukset</t>
  </si>
  <si>
    <t>0610</t>
  </si>
  <si>
    <t>0611</t>
  </si>
  <si>
    <t>Erikoissairaalat ja laboratoriorakennukset</t>
  </si>
  <si>
    <t>0612</t>
  </si>
  <si>
    <t>0613</t>
  </si>
  <si>
    <t>Kuntoutuslaitokset</t>
  </si>
  <si>
    <t>0614</t>
  </si>
  <si>
    <t>0619</t>
  </si>
  <si>
    <t>Sosiaalipalvelurakennukset</t>
  </si>
  <si>
    <t>Laitospalvelujen rakennukset</t>
  </si>
  <si>
    <t>0620</t>
  </si>
  <si>
    <t>Avopalvelujen rakennukset</t>
  </si>
  <si>
    <t>0621</t>
  </si>
  <si>
    <t>Vankilarakennukset</t>
  </si>
  <si>
    <t>063</t>
  </si>
  <si>
    <t>Kokoontumisrakennukset</t>
  </si>
  <si>
    <t>Kulttuurirakennukset</t>
  </si>
  <si>
    <t>Teatterit, musiikki- ja kongressitalot</t>
  </si>
  <si>
    <t>0710</t>
  </si>
  <si>
    <t>0711</t>
  </si>
  <si>
    <t>0712</t>
  </si>
  <si>
    <t>0713</t>
  </si>
  <si>
    <t>Näyttely- ja messuhallit</t>
  </si>
  <si>
    <t>0714</t>
  </si>
  <si>
    <t>Seura- ja kerhorakennukset</t>
  </si>
  <si>
    <t>073</t>
  </si>
  <si>
    <t>Uskonnonharjoittamisrakennukset</t>
  </si>
  <si>
    <t>0730</t>
  </si>
  <si>
    <t>0731</t>
  </si>
  <si>
    <t>0739</t>
  </si>
  <si>
    <t>Urheilu- ja liikuntarakennukset</t>
  </si>
  <si>
    <t>074</t>
  </si>
  <si>
    <t>0740</t>
  </si>
  <si>
    <t>0741</t>
  </si>
  <si>
    <t>Monitoimihallit</t>
  </si>
  <si>
    <t>0742</t>
  </si>
  <si>
    <t>Urheilu- ja palloiluhallit</t>
  </si>
  <si>
    <t>0743</t>
  </si>
  <si>
    <t>Stadion- ja katsomorakennukset</t>
  </si>
  <si>
    <t>0744</t>
  </si>
  <si>
    <t>Muut urheilu- ja liikuntarakennukset</t>
  </si>
  <si>
    <t>0749</t>
  </si>
  <si>
    <t>079</t>
  </si>
  <si>
    <t>Opetusrakennukset</t>
  </si>
  <si>
    <t>Varhaiskasvatuksen rakennukset</t>
  </si>
  <si>
    <t>082</t>
  </si>
  <si>
    <t>083</t>
  </si>
  <si>
    <t>084</t>
  </si>
  <si>
    <t>0840</t>
  </si>
  <si>
    <t>0841</t>
  </si>
  <si>
    <t>Vapaan sivistystyön opetusrakennukset</t>
  </si>
  <si>
    <t>0890</t>
  </si>
  <si>
    <t>Järjestöjen, liittojen, työnantajien ja vastaavien opetusrakennukset</t>
  </si>
  <si>
    <t>0891</t>
  </si>
  <si>
    <t>Teollisuuden ja kaivannaistoiminnan rakennukset</t>
  </si>
  <si>
    <t>Teollisuuden tuotantorakennukset</t>
  </si>
  <si>
    <t>Yleiskäyttöiset teollisuushallit</t>
  </si>
  <si>
    <t>0910</t>
  </si>
  <si>
    <t>Raskaan teollisuuden tehdasrakennukset</t>
  </si>
  <si>
    <t>0911</t>
  </si>
  <si>
    <t>Elintarviketeollisuuden tuotantorakennukset</t>
  </si>
  <si>
    <t>0912</t>
  </si>
  <si>
    <t>0919</t>
  </si>
  <si>
    <t>092</t>
  </si>
  <si>
    <t>Kaivannaistoiminnan rakennukset</t>
  </si>
  <si>
    <t>093</t>
  </si>
  <si>
    <t>Metallimalmien käsittelyrakennukset</t>
  </si>
  <si>
    <t>0930</t>
  </si>
  <si>
    <t>Muut kaivannaistoiminnan rakennukset</t>
  </si>
  <si>
    <t>0939</t>
  </si>
  <si>
    <t>Energiahuoltorakennukset</t>
  </si>
  <si>
    <t>Energiantuotantorakennukset</t>
  </si>
  <si>
    <t>Sähköenergian tuotantorakennukset</t>
  </si>
  <si>
    <t>1010</t>
  </si>
  <si>
    <t>Lämpö- ja kylmäenergian tuotantorakennukset</t>
  </si>
  <si>
    <t>1011</t>
  </si>
  <si>
    <t>Muut energiahuoltorakennukset</t>
  </si>
  <si>
    <t>Energiansiirtorakennukset</t>
  </si>
  <si>
    <t>1090</t>
  </si>
  <si>
    <t>Energianvarastointirakennukset</t>
  </si>
  <si>
    <t>1091</t>
  </si>
  <si>
    <t>Vesihuollon rakennukset</t>
  </si>
  <si>
    <t>Jätehuollon rakennukset</t>
  </si>
  <si>
    <t>Materiaalien kierrätysrakennukset</t>
  </si>
  <si>
    <t>113</t>
  </si>
  <si>
    <t>Lämmittämättömät varastot</t>
  </si>
  <si>
    <t>1210</t>
  </si>
  <si>
    <t>Lämpimät varastot</t>
  </si>
  <si>
    <t>1211</t>
  </si>
  <si>
    <t>Kylmä- ja pakastevarastot</t>
  </si>
  <si>
    <t>1212</t>
  </si>
  <si>
    <t>Muut olosuhteiltaan säädellyt varastot</t>
  </si>
  <si>
    <t>1213</t>
  </si>
  <si>
    <t>Logistiikkakeskukset ja muut monikäyttöiset varastorakennukset</t>
  </si>
  <si>
    <t>1214</t>
  </si>
  <si>
    <t>Varastokatokset</t>
  </si>
  <si>
    <t>1215</t>
  </si>
  <si>
    <t>Pelastustoimen rakennukset</t>
  </si>
  <si>
    <t>1310</t>
  </si>
  <si>
    <t>1311</t>
  </si>
  <si>
    <t>Muut pelastustoimen rakennukset</t>
  </si>
  <si>
    <t>1319</t>
  </si>
  <si>
    <t>Maatalousrakennukset ja eläinsuojat</t>
  </si>
  <si>
    <t>149</t>
  </si>
  <si>
    <t>1910</t>
  </si>
  <si>
    <t>1911</t>
  </si>
  <si>
    <t>Majat ja tuvat</t>
  </si>
  <si>
    <t>1912</t>
  </si>
  <si>
    <t>1919</t>
  </si>
  <si>
    <t>Rakennustyyppi (2018 luokittelu)</t>
  </si>
  <si>
    <t>Toimialaluokka (TOL2008)</t>
  </si>
  <si>
    <t>esim. 16.8.2021</t>
  </si>
  <si>
    <t>4.1.1 Lämmöntuotto</t>
  </si>
  <si>
    <t xml:space="preserve">Lämmitysverkosto ja sisälämpötilan alentaminen </t>
  </si>
  <si>
    <t xml:space="preserve">4.1.2 Lämmitysverkosto ja sisälämpötilan alentaminen </t>
  </si>
  <si>
    <t>Ilmavirran säätäminen</t>
  </si>
  <si>
    <t>4.2.2 Ilmavirran säätäminen</t>
  </si>
  <si>
    <t>4.2.5 Lämmöntalteenotto</t>
  </si>
  <si>
    <t>4.2.7 Puhallin tai järjestelmäuusinta</t>
  </si>
  <si>
    <t>4.2.7</t>
  </si>
  <si>
    <t>Puhallin tai järjestelmäuusinta</t>
  </si>
  <si>
    <t>4.4.32 Valaistusohjaukset</t>
  </si>
  <si>
    <t>4.4.31 Valaisinuusinnat</t>
  </si>
  <si>
    <t>4.4.31</t>
  </si>
  <si>
    <t>4.4.32</t>
  </si>
  <si>
    <t>Valaisinuusinnat</t>
  </si>
  <si>
    <t>Valaistusohjaukset</t>
  </si>
  <si>
    <t>Aurinkosähkö</t>
  </si>
  <si>
    <t>4.4.8 Aurinkosähkö</t>
  </si>
  <si>
    <t>4.4.8</t>
  </si>
  <si>
    <t xml:space="preserve">4.5.3 Vedenjäähdytyskoneet ja kompressorit </t>
  </si>
  <si>
    <t>Jäähdytysverkosto</t>
  </si>
  <si>
    <t>4.5.4 Jäähdytysverkosto</t>
  </si>
  <si>
    <t>4.5.4</t>
  </si>
  <si>
    <t>4.5.3</t>
  </si>
  <si>
    <t xml:space="preserve">Vedenjäähdytyskoneet ja kompressorit </t>
  </si>
  <si>
    <t>Vapaajäähdytys</t>
  </si>
  <si>
    <t>4.5.5 Vapaajäähdytys</t>
  </si>
  <si>
    <t>4.5.5</t>
  </si>
  <si>
    <t>4.8.2</t>
  </si>
  <si>
    <t>4.8.3</t>
  </si>
  <si>
    <t>4.7.3</t>
  </si>
  <si>
    <t>4.7.2 Paineilman tuotanto</t>
  </si>
  <si>
    <t>4.7.3 Hukkalämmön hyödyntäminen</t>
  </si>
  <si>
    <t>4.8 Rakennusautomaatio</t>
  </si>
  <si>
    <t>Tuotantoprosessiin liittyvät toimenpiteet</t>
  </si>
  <si>
    <t>4.9 Tuotantoprosessiin liittyvät toimenpiteet</t>
  </si>
  <si>
    <t>Ohje toimenpiteiden luokitteluun löytyy energiakatselmoijien Extranetistä alla linkki</t>
  </si>
  <si>
    <t>Toimenpiteiden luokitteluohje</t>
  </si>
  <si>
    <t>Toimenpiteen kohde -sarakkeessa valitaan listalta toimenpidettä parhaiten kuvaava luokittelu. Ohjeita luokitteluun löytyy Katselmoija Extranetistä</t>
  </si>
  <si>
    <t>Tältä välilehdeltä haetaan vaihtoehdot Kohdetiedot ja Toimenpiteet -välilehtien Rakennustyyppi, Toimialaluokka, Toimenpideohjelma ja Toimenpiteiden luokittelu kohtiin.</t>
  </si>
  <si>
    <t>Tarkastuslistan vaihtoehdot</t>
  </si>
  <si>
    <t>Löytyy kohteesta</t>
  </si>
  <si>
    <t>Tarkasteltu katselmuksessa</t>
  </si>
  <si>
    <t>K</t>
  </si>
  <si>
    <t>E</t>
  </si>
  <si>
    <t>O</t>
  </si>
  <si>
    <t>Toteutusvaihe</t>
  </si>
  <si>
    <t>T</t>
  </si>
  <si>
    <t>P</t>
  </si>
  <si>
    <t>H</t>
  </si>
  <si>
    <t>Tilavuus (kokonais)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</si>
</sst>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0.0"/>
    <numFmt numFmtId="166" formatCode="d\.m\.yyyy"/>
    <numFmt numFmtId="167" formatCode="d\.m\.yyyy;@"/>
  </numFmts>
  <fonts count="53" x14ac:knownFonts="1">
    <font>
      <sz val="10"/>
      <name val="Arial"/>
    </font>
    <font>
      <sz val="11"/>
      <color theme="1"/>
      <name val="Calibri"/>
      <family val="2"/>
      <scheme val="minor"/>
    </font>
    <font>
      <b/>
      <sz val="10"/>
      <name val="Times New Roman"/>
      <family val="1"/>
    </font>
    <font>
      <sz val="10"/>
      <name val="Times New Roman"/>
      <family val="1"/>
    </font>
    <font>
      <vertAlign val="subscript"/>
      <sz val="10"/>
      <name val="Times New Roman"/>
      <family val="1"/>
    </font>
    <font>
      <b/>
      <sz val="12"/>
      <name val="Times New Roman"/>
      <family val="1"/>
    </font>
    <font>
      <b/>
      <sz val="10"/>
      <name val="Times New Roman"/>
      <family val="1"/>
    </font>
    <font>
      <b/>
      <sz val="8"/>
      <name val="Times New Roman"/>
      <family val="1"/>
    </font>
    <font>
      <b/>
      <vertAlign val="subscript"/>
      <sz val="8"/>
      <name val="Times New Roman"/>
      <family val="1"/>
    </font>
    <font>
      <b/>
      <vertAlign val="superscript"/>
      <sz val="8"/>
      <name val="Times New Roman"/>
      <family val="1"/>
    </font>
    <font>
      <sz val="8"/>
      <name val="Times New Roman"/>
      <family val="1"/>
    </font>
    <font>
      <sz val="8"/>
      <color indexed="81"/>
      <name val="Tahoma"/>
      <family val="2"/>
    </font>
    <font>
      <sz val="10"/>
      <name val="MS Sans Serif"/>
    </font>
    <font>
      <sz val="10"/>
      <color indexed="18"/>
      <name val="MS Sans Serif"/>
    </font>
    <font>
      <sz val="8"/>
      <name val="Arial"/>
      <family val="2"/>
    </font>
    <font>
      <sz val="8"/>
      <color indexed="9"/>
      <name val="Times New Roman"/>
      <family val="1"/>
    </font>
    <font>
      <b/>
      <sz val="10"/>
      <name val="Arial"/>
      <family val="2"/>
    </font>
    <font>
      <sz val="10"/>
      <color indexed="55"/>
      <name val="Arial"/>
      <family val="2"/>
    </font>
    <font>
      <vertAlign val="superscript"/>
      <sz val="10"/>
      <name val="Arial"/>
      <family val="2"/>
    </font>
    <font>
      <b/>
      <sz val="8"/>
      <name val="Arial"/>
      <family val="2"/>
    </font>
    <font>
      <sz val="8"/>
      <name val="Times New Roman"/>
      <family val="1"/>
    </font>
    <font>
      <sz val="8.5"/>
      <color indexed="23"/>
      <name val="MS Sans Serif"/>
    </font>
    <font>
      <sz val="10"/>
      <color indexed="23"/>
      <name val="Arial"/>
      <family val="2"/>
    </font>
    <font>
      <sz val="10"/>
      <name val="Arial"/>
      <family val="2"/>
    </font>
    <font>
      <sz val="10"/>
      <name val="MS Sans Serif"/>
      <family val="2"/>
    </font>
    <font>
      <sz val="10"/>
      <color indexed="18"/>
      <name val="MS Sans Serif"/>
      <family val="2"/>
    </font>
    <font>
      <vertAlign val="subscript"/>
      <sz val="10"/>
      <name val="Arial"/>
      <family val="2"/>
    </font>
    <font>
      <sz val="9"/>
      <color indexed="81"/>
      <name val="Tahoma"/>
      <family val="2"/>
    </font>
    <font>
      <b/>
      <sz val="9"/>
      <color indexed="81"/>
      <name val="Tahoma"/>
      <family val="2"/>
    </font>
    <font>
      <sz val="11"/>
      <color indexed="8"/>
      <name val="Calibri"/>
      <family val="2"/>
    </font>
    <font>
      <b/>
      <sz val="10"/>
      <name val="Calibri"/>
      <family val="2"/>
    </font>
    <font>
      <sz val="10"/>
      <color indexed="8"/>
      <name val="Arial"/>
      <family val="2"/>
    </font>
    <font>
      <b/>
      <sz val="11"/>
      <color indexed="8"/>
      <name val="Calibri"/>
      <family val="2"/>
    </font>
    <font>
      <b/>
      <sz val="12"/>
      <name val="Arial"/>
      <family val="2"/>
    </font>
    <font>
      <sz val="8.5"/>
      <name val="Arial"/>
      <family val="2"/>
    </font>
    <font>
      <sz val="8.5"/>
      <color indexed="23"/>
      <name val="Arial"/>
      <family val="2"/>
    </font>
    <font>
      <u/>
      <sz val="10"/>
      <color theme="10"/>
      <name val="Arial"/>
      <family val="2"/>
    </font>
    <font>
      <sz val="11"/>
      <color theme="1"/>
      <name val="Calibri"/>
      <family val="2"/>
      <scheme val="minor"/>
    </font>
    <font>
      <sz val="11"/>
      <name val="Calibri"/>
      <family val="2"/>
      <scheme val="minor"/>
    </font>
    <font>
      <i/>
      <sz val="11"/>
      <name val="Calibri"/>
      <family val="2"/>
      <scheme val="minor"/>
    </font>
    <font>
      <sz val="10"/>
      <name val="Calibri"/>
      <family val="2"/>
      <scheme val="minor"/>
    </font>
    <font>
      <b/>
      <sz val="12"/>
      <name val="Calibri"/>
      <family val="2"/>
      <scheme val="minor"/>
    </font>
    <font>
      <b/>
      <sz val="11"/>
      <name val="Calibri"/>
      <family val="2"/>
      <scheme val="minor"/>
    </font>
    <font>
      <b/>
      <sz val="11"/>
      <color theme="3" tint="0.39997558519241921"/>
      <name val="Calibri"/>
      <family val="2"/>
      <scheme val="minor"/>
    </font>
    <font>
      <sz val="11"/>
      <color theme="3" tint="0.39997558519241921"/>
      <name val="Calibri"/>
      <family val="2"/>
    </font>
    <font>
      <sz val="11"/>
      <color theme="3" tint="0.39997558519241921"/>
      <name val="Calibri"/>
      <family val="2"/>
      <scheme val="minor"/>
    </font>
    <font>
      <b/>
      <i/>
      <sz val="11"/>
      <name val="Calibri"/>
      <family val="2"/>
      <scheme val="minor"/>
    </font>
    <font>
      <sz val="12"/>
      <name val="Calibri"/>
      <family val="2"/>
      <scheme val="minor"/>
    </font>
    <font>
      <b/>
      <sz val="11"/>
      <color theme="3" tint="0.39997558519241921"/>
      <name val="Calibri"/>
      <family val="2"/>
    </font>
    <font>
      <b/>
      <sz val="11"/>
      <color theme="1"/>
      <name val="Calibri"/>
      <family val="2"/>
      <scheme val="minor"/>
    </font>
    <font>
      <sz val="10"/>
      <color theme="0" tint="-0.499984740745262"/>
      <name val="Arial"/>
      <family val="2"/>
    </font>
    <font>
      <u/>
      <sz val="10"/>
      <color theme="10"/>
      <name val="Calibri"/>
      <family val="2"/>
      <scheme val="minor"/>
    </font>
    <font>
      <sz val="8"/>
      <color theme="0" tint="-0.34998626667073579"/>
      <name val="Arial"/>
      <family val="2"/>
    </font>
  </fonts>
  <fills count="14">
    <fill>
      <patternFill patternType="none"/>
    </fill>
    <fill>
      <patternFill patternType="gray125"/>
    </fill>
    <fill>
      <patternFill patternType="gray125">
        <fgColor indexed="21"/>
      </patternFill>
    </fill>
    <fill>
      <patternFill patternType="solid">
        <fgColor indexed="42"/>
        <bgColor indexed="64"/>
      </patternFill>
    </fill>
    <fill>
      <patternFill patternType="solid">
        <fgColor indexed="41"/>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2" tint="-9.9978637043366805E-2"/>
        <bgColor indexed="64"/>
      </patternFill>
    </fill>
  </fills>
  <borders count="71">
    <border>
      <left/>
      <right/>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22"/>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medium">
        <color indexed="64"/>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medium">
        <color indexed="64"/>
      </left>
      <right style="thin">
        <color theme="0" tint="-4.9989318521683403E-2"/>
      </right>
      <top style="medium">
        <color indexed="64"/>
      </top>
      <bottom style="thin">
        <color theme="0" tint="-4.9989318521683403E-2"/>
      </bottom>
      <diagonal/>
    </border>
    <border>
      <left style="thin">
        <color theme="0" tint="-4.9989318521683403E-2"/>
      </left>
      <right style="thin">
        <color theme="0" tint="-4.9989318521683403E-2"/>
      </right>
      <top style="medium">
        <color indexed="64"/>
      </top>
      <bottom style="thin">
        <color theme="0" tint="-4.9989318521683403E-2"/>
      </bottom>
      <diagonal/>
    </border>
    <border>
      <left style="medium">
        <color indexed="64"/>
      </left>
      <right style="thin">
        <color theme="0" tint="-4.9989318521683403E-2"/>
      </right>
      <top style="medium">
        <color indexed="64"/>
      </top>
      <bottom style="medium">
        <color indexed="64"/>
      </bottom>
      <diagonal/>
    </border>
    <border>
      <left style="thin">
        <color theme="0" tint="-4.9989318521683403E-2"/>
      </left>
      <right style="thin">
        <color theme="0" tint="-4.9989318521683403E-2"/>
      </right>
      <top style="medium">
        <color indexed="64"/>
      </top>
      <bottom style="medium">
        <color indexed="64"/>
      </bottom>
      <diagonal/>
    </border>
    <border>
      <left style="thin">
        <color theme="0" tint="-4.9989318521683403E-2"/>
      </left>
      <right style="medium">
        <color indexed="64"/>
      </right>
      <top style="medium">
        <color indexed="64"/>
      </top>
      <bottom style="thin">
        <color theme="0" tint="-4.9989318521683403E-2"/>
      </bottom>
      <diagonal/>
    </border>
    <border>
      <left style="thin">
        <color theme="0" tint="-4.9989318521683403E-2"/>
      </left>
      <right style="medium">
        <color indexed="64"/>
      </right>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medium">
        <color indexed="64"/>
      </bottom>
      <diagonal/>
    </border>
    <border>
      <left style="thin">
        <color theme="0" tint="-4.9989318521683403E-2"/>
      </left>
      <right style="medium">
        <color indexed="64"/>
      </right>
      <top style="medium">
        <color indexed="64"/>
      </top>
      <bottom style="medium">
        <color indexed="64"/>
      </bottom>
      <diagonal/>
    </border>
    <border>
      <left/>
      <right style="thin">
        <color theme="4" tint="0.39997558519241921"/>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s>
  <cellStyleXfs count="12">
    <xf numFmtId="0" fontId="0" fillId="0" borderId="0"/>
    <xf numFmtId="0" fontId="36" fillId="0" borderId="0" applyNumberFormat="0" applyFill="0" applyBorder="0" applyAlignment="0" applyProtection="0"/>
    <xf numFmtId="0" fontId="12" fillId="0" borderId="1" applyFill="0" applyBorder="0" applyAlignment="0"/>
    <xf numFmtId="0" fontId="24" fillId="0" borderId="1" applyFill="0" applyBorder="0" applyAlignment="0"/>
    <xf numFmtId="0" fontId="23" fillId="0" borderId="0"/>
    <xf numFmtId="0" fontId="23" fillId="0" borderId="0"/>
    <xf numFmtId="0" fontId="37" fillId="0" borderId="0"/>
    <xf numFmtId="0" fontId="31" fillId="0" borderId="0"/>
    <xf numFmtId="0" fontId="31" fillId="0" borderId="0"/>
    <xf numFmtId="0" fontId="31" fillId="0" borderId="0"/>
    <xf numFmtId="0" fontId="13" fillId="0" borderId="0" applyFill="0" applyBorder="0" applyAlignment="0" applyProtection="0"/>
    <xf numFmtId="0" fontId="25" fillId="0" borderId="0" applyFill="0" applyBorder="0" applyAlignment="0" applyProtection="0"/>
  </cellStyleXfs>
  <cellXfs count="324">
    <xf numFmtId="0" fontId="0" fillId="0" borderId="0" xfId="0"/>
    <xf numFmtId="164" fontId="3" fillId="0" borderId="3" xfId="0" applyNumberFormat="1" applyFont="1" applyBorder="1" applyAlignment="1" applyProtection="1">
      <alignment horizontal="left" vertical="top"/>
      <protection hidden="1"/>
    </xf>
    <xf numFmtId="164" fontId="3" fillId="0" borderId="4" xfId="0" applyNumberFormat="1" applyFont="1" applyBorder="1" applyAlignment="1" applyProtection="1">
      <alignment horizontal="center" vertical="top"/>
      <protection hidden="1"/>
    </xf>
    <xf numFmtId="164" fontId="3" fillId="0" borderId="0" xfId="0" applyNumberFormat="1" applyFont="1" applyAlignment="1" applyProtection="1">
      <alignment horizontal="center" vertical="top"/>
      <protection hidden="1"/>
    </xf>
    <xf numFmtId="164" fontId="3" fillId="0" borderId="4" xfId="0" applyNumberFormat="1" applyFont="1" applyBorder="1" applyAlignment="1" applyProtection="1">
      <alignment horizontal="left" vertical="top"/>
      <protection hidden="1"/>
    </xf>
    <xf numFmtId="164" fontId="3" fillId="0" borderId="4" xfId="0" applyNumberFormat="1" applyFont="1" applyFill="1" applyBorder="1" applyAlignment="1" applyProtection="1">
      <alignment horizontal="center" vertical="top"/>
      <protection hidden="1"/>
    </xf>
    <xf numFmtId="164" fontId="3" fillId="0" borderId="0" xfId="0" applyNumberFormat="1" applyFont="1" applyFill="1" applyAlignment="1" applyProtection="1">
      <alignment horizontal="right" vertical="top"/>
      <protection hidden="1"/>
    </xf>
    <xf numFmtId="164" fontId="3" fillId="0" borderId="0" xfId="0" applyNumberFormat="1" applyFont="1" applyAlignment="1" applyProtection="1">
      <alignment horizontal="right" vertical="top"/>
      <protection hidden="1"/>
    </xf>
    <xf numFmtId="164" fontId="3" fillId="0" borderId="4" xfId="0" applyNumberFormat="1" applyFont="1" applyBorder="1" applyAlignment="1">
      <alignment horizontal="left" vertical="top"/>
    </xf>
    <xf numFmtId="164" fontId="3" fillId="0" borderId="5" xfId="0" applyNumberFormat="1" applyFont="1" applyFill="1" applyBorder="1" applyAlignment="1" applyProtection="1">
      <alignment horizontal="left" vertical="top"/>
      <protection hidden="1"/>
    </xf>
    <xf numFmtId="164" fontId="3" fillId="0" borderId="6" xfId="0" applyNumberFormat="1" applyFont="1" applyFill="1" applyBorder="1" applyAlignment="1" applyProtection="1">
      <alignment horizontal="center" vertical="top"/>
      <protection hidden="1"/>
    </xf>
    <xf numFmtId="164" fontId="3" fillId="0" borderId="7" xfId="0" applyNumberFormat="1" applyFont="1" applyFill="1" applyBorder="1" applyAlignment="1" applyProtection="1">
      <alignment horizontal="center" vertical="top"/>
      <protection hidden="1"/>
    </xf>
    <xf numFmtId="164" fontId="3" fillId="0" borderId="6" xfId="0" applyNumberFormat="1" applyFont="1" applyBorder="1" applyAlignment="1" applyProtection="1">
      <alignment horizontal="center" vertical="top"/>
      <protection hidden="1"/>
    </xf>
    <xf numFmtId="164" fontId="3" fillId="0" borderId="7" xfId="0" applyNumberFormat="1" applyFont="1" applyBorder="1" applyAlignment="1" applyProtection="1">
      <alignment horizontal="center" vertical="top"/>
      <protection hidden="1"/>
    </xf>
    <xf numFmtId="164" fontId="3" fillId="0" borderId="6" xfId="0" applyNumberFormat="1" applyFont="1" applyBorder="1" applyAlignment="1" applyProtection="1">
      <alignment horizontal="left" vertical="top"/>
      <protection hidden="1"/>
    </xf>
    <xf numFmtId="164" fontId="3" fillId="0" borderId="7" xfId="0" applyNumberFormat="1" applyFont="1" applyFill="1" applyBorder="1" applyAlignment="1">
      <alignment horizontal="center" vertical="top"/>
    </xf>
    <xf numFmtId="164" fontId="3" fillId="0" borderId="7" xfId="0" applyNumberFormat="1" applyFont="1" applyBorder="1" applyAlignment="1">
      <alignment horizontal="center" vertical="top"/>
    </xf>
    <xf numFmtId="164" fontId="3" fillId="0" borderId="3" xfId="0" applyNumberFormat="1" applyFont="1" applyFill="1" applyBorder="1"/>
    <xf numFmtId="164" fontId="3" fillId="0" borderId="4" xfId="0" applyNumberFormat="1" applyFont="1" applyFill="1" applyBorder="1"/>
    <xf numFmtId="164" fontId="3" fillId="0" borderId="0" xfId="0" applyNumberFormat="1" applyFont="1" applyFill="1"/>
    <xf numFmtId="164" fontId="3" fillId="0" borderId="4" xfId="0" applyNumberFormat="1" applyFont="1" applyBorder="1"/>
    <xf numFmtId="164" fontId="3" fillId="0" borderId="0" xfId="0" applyNumberFormat="1" applyFont="1"/>
    <xf numFmtId="164" fontId="3" fillId="0" borderId="3" xfId="0" applyNumberFormat="1" applyFont="1" applyFill="1" applyBorder="1" applyProtection="1">
      <protection hidden="1"/>
    </xf>
    <xf numFmtId="164" fontId="3" fillId="0" borderId="0" xfId="0" applyNumberFormat="1" applyFont="1" applyFill="1" applyBorder="1" applyProtection="1">
      <protection hidden="1"/>
    </xf>
    <xf numFmtId="164" fontId="3" fillId="0" borderId="4" xfId="0" applyNumberFormat="1" applyFont="1" applyBorder="1" applyAlignment="1">
      <alignment horizontal="center"/>
    </xf>
    <xf numFmtId="164" fontId="3" fillId="0" borderId="8" xfId="0" applyNumberFormat="1" applyFont="1" applyBorder="1" applyAlignment="1" applyProtection="1">
      <alignment horizontal="center" vertical="top"/>
      <protection hidden="1"/>
    </xf>
    <xf numFmtId="0" fontId="5" fillId="2" borderId="9" xfId="0" applyFont="1" applyFill="1" applyBorder="1" applyAlignment="1" applyProtection="1">
      <protection hidden="1"/>
    </xf>
    <xf numFmtId="165" fontId="5" fillId="2" borderId="9" xfId="0" applyNumberFormat="1" applyFont="1" applyFill="1" applyBorder="1" applyAlignment="1" applyProtection="1">
      <protection hidden="1"/>
    </xf>
    <xf numFmtId="1" fontId="5" fillId="2" borderId="9" xfId="0" applyNumberFormat="1" applyFont="1" applyFill="1" applyBorder="1" applyAlignment="1" applyProtection="1">
      <protection hidden="1"/>
    </xf>
    <xf numFmtId="166" fontId="5" fillId="2" borderId="9" xfId="0" applyNumberFormat="1" applyFont="1" applyFill="1" applyBorder="1" applyAlignment="1" applyProtection="1">
      <protection hidden="1"/>
    </xf>
    <xf numFmtId="49" fontId="5" fillId="2" borderId="9" xfId="0" applyNumberFormat="1" applyFont="1" applyFill="1" applyBorder="1" applyAlignment="1" applyProtection="1">
      <alignment horizontal="left"/>
      <protection hidden="1"/>
    </xf>
    <xf numFmtId="0" fontId="5" fillId="2" borderId="10" xfId="0" applyFont="1" applyFill="1" applyBorder="1" applyAlignment="1" applyProtection="1">
      <protection hidden="1"/>
    </xf>
    <xf numFmtId="0" fontId="2" fillId="2" borderId="11" xfId="0" applyFont="1" applyFill="1" applyBorder="1" applyAlignment="1" applyProtection="1">
      <protection hidden="1"/>
    </xf>
    <xf numFmtId="0" fontId="5" fillId="2" borderId="12" xfId="0" applyFont="1" applyFill="1" applyBorder="1" applyAlignment="1" applyProtection="1">
      <protection hidden="1"/>
    </xf>
    <xf numFmtId="165" fontId="5" fillId="2" borderId="12" xfId="0" applyNumberFormat="1" applyFont="1" applyFill="1" applyBorder="1" applyAlignment="1" applyProtection="1">
      <protection hidden="1"/>
    </xf>
    <xf numFmtId="1" fontId="5" fillId="2" borderId="12" xfId="0" applyNumberFormat="1" applyFont="1" applyFill="1" applyBorder="1" applyAlignment="1" applyProtection="1">
      <protection hidden="1"/>
    </xf>
    <xf numFmtId="166" fontId="5" fillId="2" borderId="12" xfId="0" applyNumberFormat="1" applyFont="1" applyFill="1" applyBorder="1" applyAlignment="1" applyProtection="1">
      <protection hidden="1"/>
    </xf>
    <xf numFmtId="0" fontId="5" fillId="2" borderId="13" xfId="0" applyFont="1" applyFill="1" applyBorder="1" applyAlignment="1" applyProtection="1">
      <protection hidden="1"/>
    </xf>
    <xf numFmtId="0" fontId="7" fillId="0" borderId="14" xfId="0" applyFont="1" applyBorder="1" applyAlignment="1" applyProtection="1">
      <alignment horizontal="center"/>
      <protection hidden="1"/>
    </xf>
    <xf numFmtId="0" fontId="7" fillId="0" borderId="15" xfId="0" applyFont="1" applyBorder="1" applyAlignment="1" applyProtection="1">
      <protection hidden="1"/>
    </xf>
    <xf numFmtId="0" fontId="7" fillId="0" borderId="15" xfId="0" applyFont="1" applyBorder="1" applyAlignment="1" applyProtection="1">
      <alignment horizontal="center"/>
      <protection hidden="1"/>
    </xf>
    <xf numFmtId="165" fontId="7" fillId="0" borderId="15" xfId="0" applyNumberFormat="1" applyFont="1" applyBorder="1" applyAlignment="1" applyProtection="1">
      <alignment horizontal="center"/>
      <protection hidden="1"/>
    </xf>
    <xf numFmtId="1" fontId="7" fillId="0" borderId="15" xfId="0" applyNumberFormat="1" applyFont="1" applyBorder="1" applyAlignment="1" applyProtection="1">
      <alignment horizontal="center"/>
      <protection hidden="1"/>
    </xf>
    <xf numFmtId="1" fontId="7" fillId="0" borderId="4" xfId="0" applyNumberFormat="1" applyFont="1" applyFill="1" applyBorder="1" applyAlignment="1" applyProtection="1">
      <alignment horizontal="center"/>
      <protection hidden="1"/>
    </xf>
    <xf numFmtId="1" fontId="7" fillId="0" borderId="9" xfId="0" applyNumberFormat="1" applyFont="1" applyFill="1" applyBorder="1" applyAlignment="1" applyProtection="1">
      <alignment horizontal="center"/>
      <protection hidden="1"/>
    </xf>
    <xf numFmtId="0" fontId="7" fillId="0" borderId="9" xfId="0" applyFont="1" applyFill="1" applyBorder="1" applyAlignment="1" applyProtection="1">
      <alignment horizontal="centerContinuous"/>
      <protection hidden="1"/>
    </xf>
    <xf numFmtId="0" fontId="7" fillId="0" borderId="15" xfId="0" applyFont="1" applyFill="1" applyBorder="1" applyAlignment="1" applyProtection="1">
      <alignment horizontal="centerContinuous"/>
      <protection hidden="1"/>
    </xf>
    <xf numFmtId="0" fontId="7" fillId="0" borderId="10" xfId="0" applyFont="1" applyFill="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4" xfId="0" applyFont="1" applyBorder="1" applyAlignment="1" applyProtection="1">
      <protection hidden="1"/>
    </xf>
    <xf numFmtId="0" fontId="7" fillId="0" borderId="4" xfId="0" applyFont="1" applyBorder="1" applyAlignment="1" applyProtection="1">
      <alignment horizontal="center"/>
      <protection hidden="1"/>
    </xf>
    <xf numFmtId="165" fontId="7" fillId="0" borderId="4" xfId="0" applyNumberFormat="1" applyFont="1" applyBorder="1" applyAlignment="1" applyProtection="1">
      <alignment horizontal="center"/>
      <protection hidden="1"/>
    </xf>
    <xf numFmtId="1" fontId="7" fillId="0" borderId="4" xfId="0" applyNumberFormat="1" applyFont="1" applyBorder="1" applyAlignment="1" applyProtection="1">
      <alignment horizontal="center"/>
      <protection hidden="1"/>
    </xf>
    <xf numFmtId="0" fontId="7" fillId="0" borderId="4" xfId="0" applyFont="1" applyFill="1" applyBorder="1" applyAlignment="1" applyProtection="1">
      <alignment horizontal="center"/>
      <protection hidden="1"/>
    </xf>
    <xf numFmtId="1" fontId="7" fillId="0" borderId="0" xfId="0" applyNumberFormat="1" applyFont="1" applyFill="1" applyBorder="1" applyAlignment="1" applyProtection="1">
      <alignment horizontal="center"/>
      <protection hidden="1"/>
    </xf>
    <xf numFmtId="0" fontId="7" fillId="0" borderId="1" xfId="0" applyFont="1" applyFill="1" applyBorder="1" applyAlignment="1" applyProtection="1">
      <alignment horizontal="centerContinuous"/>
      <protection hidden="1"/>
    </xf>
    <xf numFmtId="0" fontId="7" fillId="0" borderId="4" xfId="0" applyFont="1" applyFill="1" applyBorder="1" applyAlignment="1" applyProtection="1">
      <alignment horizontal="centerContinuous"/>
      <protection hidden="1"/>
    </xf>
    <xf numFmtId="0" fontId="7" fillId="0" borderId="0" xfId="0" applyFont="1" applyFill="1" applyBorder="1" applyAlignment="1" applyProtection="1">
      <alignment horizontal="center"/>
      <protection hidden="1"/>
    </xf>
    <xf numFmtId="0" fontId="7" fillId="0" borderId="17"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1" fontId="7" fillId="0" borderId="18" xfId="0" applyNumberFormat="1" applyFont="1" applyFill="1" applyBorder="1" applyAlignment="1" applyProtection="1">
      <alignment horizontal="center"/>
      <protection hidden="1"/>
    </xf>
    <xf numFmtId="0" fontId="7" fillId="0" borderId="8" xfId="0" applyFont="1" applyFill="1" applyBorder="1" applyAlignment="1" applyProtection="1">
      <alignment horizontal="center"/>
      <protection hidden="1"/>
    </xf>
    <xf numFmtId="0" fontId="7" fillId="0" borderId="3" xfId="0" applyFont="1" applyFill="1" applyBorder="1" applyAlignment="1" applyProtection="1">
      <alignment horizontal="center"/>
      <protection hidden="1"/>
    </xf>
    <xf numFmtId="0" fontId="7" fillId="0" borderId="18" xfId="0" applyFont="1" applyFill="1" applyBorder="1" applyAlignment="1" applyProtection="1">
      <alignment horizontal="center"/>
      <protection hidden="1"/>
    </xf>
    <xf numFmtId="0" fontId="7" fillId="0" borderId="19" xfId="0" applyFont="1" applyBorder="1" applyAlignment="1" applyProtection="1">
      <alignment horizontal="center"/>
      <protection hidden="1"/>
    </xf>
    <xf numFmtId="0" fontId="7" fillId="0" borderId="20" xfId="0" applyFont="1" applyBorder="1" applyAlignment="1" applyProtection="1">
      <alignment horizontal="center"/>
      <protection hidden="1"/>
    </xf>
    <xf numFmtId="165" fontId="7" fillId="0" borderId="20" xfId="0" applyNumberFormat="1" applyFont="1" applyBorder="1" applyAlignment="1" applyProtection="1">
      <alignment horizontal="center"/>
      <protection hidden="1"/>
    </xf>
    <xf numFmtId="1" fontId="7" fillId="0" borderId="20" xfId="0" applyNumberFormat="1" applyFont="1" applyBorder="1" applyAlignment="1" applyProtection="1">
      <alignment horizontal="center"/>
      <protection hidden="1"/>
    </xf>
    <xf numFmtId="0" fontId="7" fillId="0" borderId="21" xfId="0" applyFont="1" applyFill="1" applyBorder="1" applyAlignment="1" applyProtection="1">
      <alignment horizontal="center"/>
      <protection hidden="1"/>
    </xf>
    <xf numFmtId="0" fontId="7" fillId="0" borderId="20" xfId="0" applyFont="1" applyFill="1" applyBorder="1" applyAlignment="1" applyProtection="1">
      <alignment horizontal="center"/>
      <protection hidden="1"/>
    </xf>
    <xf numFmtId="0" fontId="7" fillId="0" borderId="22" xfId="0" applyFont="1" applyFill="1" applyBorder="1" applyAlignment="1" applyProtection="1">
      <alignment horizontal="center"/>
      <protection hidden="1"/>
    </xf>
    <xf numFmtId="0" fontId="7" fillId="0" borderId="23" xfId="0" applyFont="1" applyFill="1" applyBorder="1" applyAlignment="1" applyProtection="1">
      <alignment horizontal="center"/>
      <protection hidden="1"/>
    </xf>
    <xf numFmtId="1" fontId="7" fillId="0" borderId="22" xfId="0" applyNumberFormat="1" applyFont="1" applyFill="1" applyBorder="1" applyAlignment="1" applyProtection="1">
      <alignment horizontal="center"/>
      <protection hidden="1"/>
    </xf>
    <xf numFmtId="1" fontId="7" fillId="0" borderId="20" xfId="0" applyNumberFormat="1" applyFont="1" applyFill="1" applyBorder="1" applyAlignment="1" applyProtection="1">
      <alignment horizontal="center"/>
      <protection hidden="1"/>
    </xf>
    <xf numFmtId="0" fontId="7" fillId="0" borderId="13" xfId="0" applyFont="1" applyFill="1" applyBorder="1" applyAlignment="1" applyProtection="1">
      <alignment horizontal="center"/>
      <protection hidden="1"/>
    </xf>
    <xf numFmtId="0" fontId="2" fillId="0" borderId="25" xfId="0" applyFont="1" applyFill="1" applyBorder="1" applyAlignment="1" applyProtection="1">
      <alignment horizontal="center"/>
    </xf>
    <xf numFmtId="0" fontId="2" fillId="0" borderId="26" xfId="0" applyFont="1" applyFill="1" applyBorder="1" applyAlignment="1" applyProtection="1">
      <protection hidden="1"/>
    </xf>
    <xf numFmtId="1" fontId="2" fillId="0" borderId="26" xfId="0" applyNumberFormat="1" applyFont="1" applyFill="1" applyBorder="1" applyAlignment="1" applyProtection="1">
      <protection hidden="1"/>
    </xf>
    <xf numFmtId="165" fontId="2" fillId="0" borderId="26" xfId="0" applyNumberFormat="1" applyFont="1" applyFill="1" applyBorder="1" applyAlignment="1" applyProtection="1">
      <protection hidden="1"/>
    </xf>
    <xf numFmtId="1" fontId="2" fillId="0" borderId="27" xfId="0" applyNumberFormat="1" applyFont="1" applyFill="1" applyBorder="1" applyAlignment="1" applyProtection="1">
      <protection hidden="1"/>
    </xf>
    <xf numFmtId="1" fontId="2" fillId="0" borderId="27" xfId="0" applyNumberFormat="1" applyFont="1" applyFill="1" applyBorder="1" applyAlignment="1" applyProtection="1"/>
    <xf numFmtId="0" fontId="2" fillId="0" borderId="28" xfId="0" applyFont="1" applyFill="1" applyBorder="1" applyAlignment="1" applyProtection="1"/>
    <xf numFmtId="0" fontId="10" fillId="0" borderId="29" xfId="0" applyFont="1" applyFill="1" applyBorder="1" applyAlignment="1" applyProtection="1">
      <alignment horizontal="center"/>
    </xf>
    <xf numFmtId="1" fontId="10" fillId="0" borderId="30" xfId="0" applyNumberFormat="1" applyFont="1" applyFill="1" applyBorder="1" applyAlignment="1" applyProtection="1"/>
    <xf numFmtId="165" fontId="10" fillId="0" borderId="30" xfId="0" applyNumberFormat="1" applyFont="1" applyFill="1" applyBorder="1" applyAlignment="1" applyProtection="1"/>
    <xf numFmtId="1" fontId="10" fillId="0" borderId="31" xfId="0" applyNumberFormat="1" applyFont="1" applyFill="1" applyBorder="1" applyAlignment="1" applyProtection="1"/>
    <xf numFmtId="0" fontId="10" fillId="0" borderId="32" xfId="0" applyFont="1" applyFill="1" applyBorder="1" applyAlignment="1" applyProtection="1"/>
    <xf numFmtId="1" fontId="15" fillId="0" borderId="33" xfId="0" applyNumberFormat="1" applyFont="1" applyFill="1" applyBorder="1" applyAlignment="1" applyProtection="1">
      <protection hidden="1"/>
    </xf>
    <xf numFmtId="165" fontId="15" fillId="0" borderId="33" xfId="0" applyNumberFormat="1" applyFont="1" applyFill="1" applyBorder="1" applyAlignment="1" applyProtection="1">
      <protection hidden="1"/>
    </xf>
    <xf numFmtId="1" fontId="15" fillId="0" borderId="30" xfId="0" applyNumberFormat="1" applyFont="1" applyFill="1" applyBorder="1" applyAlignment="1" applyProtection="1"/>
    <xf numFmtId="0" fontId="0" fillId="0" borderId="0" xfId="0" applyAlignment="1">
      <alignment horizontal="center"/>
    </xf>
    <xf numFmtId="0" fontId="0" fillId="0" borderId="1" xfId="0" applyBorder="1"/>
    <xf numFmtId="0" fontId="0" fillId="0" borderId="0" xfId="0" applyBorder="1" applyAlignment="1">
      <alignment horizontal="center"/>
    </xf>
    <xf numFmtId="0" fontId="0" fillId="0" borderId="0" xfId="0" applyBorder="1"/>
    <xf numFmtId="0" fontId="16" fillId="0" borderId="0" xfId="0" applyFont="1"/>
    <xf numFmtId="0" fontId="7" fillId="0" borderId="9" xfId="0" applyFont="1" applyFill="1" applyBorder="1" applyAlignment="1" applyProtection="1">
      <alignment horizontal="center"/>
      <protection hidden="1"/>
    </xf>
    <xf numFmtId="0" fontId="7" fillId="0" borderId="15"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Fill="1"/>
    <xf numFmtId="0" fontId="2" fillId="2" borderId="34" xfId="0" applyFont="1" applyFill="1" applyBorder="1" applyAlignment="1" applyProtection="1">
      <protection hidden="1"/>
    </xf>
    <xf numFmtId="0" fontId="19" fillId="0" borderId="0" xfId="0" applyFont="1" applyBorder="1" applyAlignment="1">
      <alignment horizontal="center"/>
    </xf>
    <xf numFmtId="164" fontId="3" fillId="0" borderId="3" xfId="0" applyNumberFormat="1" applyFont="1" applyFill="1" applyBorder="1" applyAlignment="1" applyProtection="1">
      <alignment horizontal="right" vertical="top"/>
      <protection hidden="1"/>
    </xf>
    <xf numFmtId="164" fontId="3" fillId="0" borderId="0" xfId="0" applyNumberFormat="1" applyFont="1" applyBorder="1" applyAlignment="1" applyProtection="1">
      <alignment horizontal="right" vertical="top"/>
      <protection hidden="1"/>
    </xf>
    <xf numFmtId="0" fontId="0" fillId="0" borderId="35" xfId="0" applyBorder="1"/>
    <xf numFmtId="164" fontId="3" fillId="3" borderId="36" xfId="0" applyNumberFormat="1" applyFont="1" applyFill="1" applyBorder="1" applyAlignment="1" applyProtection="1">
      <alignment horizontal="right" vertical="top"/>
      <protection locked="0"/>
    </xf>
    <xf numFmtId="164" fontId="3" fillId="3" borderId="37" xfId="0" applyNumberFormat="1" applyFont="1" applyFill="1" applyBorder="1" applyAlignment="1" applyProtection="1">
      <alignment horizontal="right" vertical="top"/>
      <protection locked="0"/>
    </xf>
    <xf numFmtId="0" fontId="0" fillId="3" borderId="1" xfId="0" applyFill="1" applyBorder="1" applyAlignment="1" applyProtection="1">
      <alignment horizontal="center"/>
      <protection locked="0"/>
    </xf>
    <xf numFmtId="0" fontId="0" fillId="0" borderId="8" xfId="0" applyBorder="1"/>
    <xf numFmtId="164" fontId="3" fillId="0" borderId="0" xfId="0" applyNumberFormat="1" applyFont="1" applyFill="1" applyBorder="1" applyAlignment="1" applyProtection="1">
      <alignment horizontal="right" vertical="top"/>
      <protection hidden="1"/>
    </xf>
    <xf numFmtId="164" fontId="3" fillId="0" borderId="0" xfId="0" applyNumberFormat="1" applyFont="1" applyBorder="1" applyAlignment="1" applyProtection="1">
      <alignment horizontal="center" vertical="top"/>
      <protection hidden="1"/>
    </xf>
    <xf numFmtId="164" fontId="3" fillId="0" borderId="0" xfId="0" applyNumberFormat="1" applyFont="1" applyBorder="1"/>
    <xf numFmtId="0" fontId="16" fillId="0" borderId="0" xfId="0" applyFont="1" applyBorder="1" applyAlignment="1"/>
    <xf numFmtId="0" fontId="16" fillId="0" borderId="0" xfId="0" applyFont="1" applyBorder="1"/>
    <xf numFmtId="0" fontId="0" fillId="0" borderId="0" xfId="0" applyBorder="1" applyAlignment="1"/>
    <xf numFmtId="0" fontId="20" fillId="0" borderId="30" xfId="0" applyFont="1" applyFill="1" applyBorder="1" applyAlignment="1" applyProtection="1"/>
    <xf numFmtId="0" fontId="10" fillId="3" borderId="33" xfId="0" applyFont="1" applyFill="1" applyBorder="1" applyAlignment="1" applyProtection="1">
      <protection locked="0"/>
    </xf>
    <xf numFmtId="1" fontId="10" fillId="3" borderId="33" xfId="0" applyNumberFormat="1" applyFont="1" applyFill="1" applyBorder="1" applyAlignment="1" applyProtection="1">
      <protection locked="0"/>
    </xf>
    <xf numFmtId="165" fontId="10" fillId="3" borderId="33" xfId="0" applyNumberFormat="1" applyFont="1" applyFill="1" applyBorder="1" applyAlignment="1" applyProtection="1">
      <protection locked="0"/>
    </xf>
    <xf numFmtId="1" fontId="10" fillId="3" borderId="0" xfId="0" applyNumberFormat="1" applyFont="1" applyFill="1" applyBorder="1" applyAlignment="1" applyProtection="1">
      <protection locked="0"/>
    </xf>
    <xf numFmtId="1" fontId="3" fillId="3" borderId="0" xfId="0" applyNumberFormat="1" applyFont="1" applyFill="1" applyAlignment="1" applyProtection="1">
      <alignment horizontal="right" vertical="top"/>
      <protection hidden="1"/>
    </xf>
    <xf numFmtId="1" fontId="10" fillId="3" borderId="38" xfId="0" applyNumberFormat="1" applyFont="1" applyFill="1" applyBorder="1" applyAlignment="1" applyProtection="1">
      <protection locked="0"/>
    </xf>
    <xf numFmtId="0" fontId="10" fillId="3" borderId="39" xfId="0" applyFont="1" applyFill="1" applyBorder="1" applyAlignment="1" applyProtection="1">
      <protection locked="0"/>
    </xf>
    <xf numFmtId="0" fontId="10" fillId="3" borderId="30" xfId="0" applyFont="1" applyFill="1" applyBorder="1" applyProtection="1">
      <protection locked="0"/>
    </xf>
    <xf numFmtId="1" fontId="10" fillId="3" borderId="30" xfId="0" applyNumberFormat="1" applyFont="1" applyFill="1" applyBorder="1" applyProtection="1">
      <protection locked="0"/>
    </xf>
    <xf numFmtId="165" fontId="10" fillId="3" borderId="30" xfId="0" applyNumberFormat="1" applyFont="1" applyFill="1" applyBorder="1" applyProtection="1">
      <protection locked="0"/>
    </xf>
    <xf numFmtId="1" fontId="10" fillId="3" borderId="30" xfId="0" applyNumberFormat="1" applyFont="1" applyFill="1" applyBorder="1" applyAlignment="1" applyProtection="1">
      <protection locked="0"/>
    </xf>
    <xf numFmtId="1" fontId="10" fillId="3" borderId="33" xfId="0" applyNumberFormat="1" applyFont="1" applyFill="1" applyBorder="1" applyProtection="1">
      <protection locked="0"/>
    </xf>
    <xf numFmtId="1" fontId="10" fillId="3" borderId="40" xfId="0" applyNumberFormat="1" applyFont="1" applyFill="1" applyBorder="1" applyProtection="1">
      <protection locked="0"/>
    </xf>
    <xf numFmtId="0" fontId="10" fillId="3" borderId="41" xfId="0" applyFont="1" applyFill="1" applyBorder="1" applyProtection="1">
      <protection locked="0"/>
    </xf>
    <xf numFmtId="1" fontId="10" fillId="0" borderId="33" xfId="0" applyNumberFormat="1" applyFont="1" applyFill="1" applyBorder="1" applyAlignment="1" applyProtection="1">
      <protection hidden="1"/>
    </xf>
    <xf numFmtId="0" fontId="0" fillId="0" borderId="0" xfId="0" applyFill="1" applyBorder="1"/>
    <xf numFmtId="165" fontId="10" fillId="0" borderId="33" xfId="0" applyNumberFormat="1" applyFont="1" applyFill="1" applyBorder="1" applyAlignment="1" applyProtection="1">
      <protection hidden="1"/>
    </xf>
    <xf numFmtId="0" fontId="16" fillId="0" borderId="0" xfId="0" applyFont="1" applyAlignment="1">
      <alignment horizontal="right"/>
    </xf>
    <xf numFmtId="0" fontId="22" fillId="0" borderId="0" xfId="0" applyFont="1" applyProtection="1"/>
    <xf numFmtId="167" fontId="21" fillId="0" borderId="0" xfId="0" applyNumberFormat="1" applyFont="1" applyFill="1" applyBorder="1" applyAlignment="1" applyProtection="1">
      <alignment horizontal="left"/>
    </xf>
    <xf numFmtId="0" fontId="12" fillId="0" borderId="0" xfId="0" applyFont="1" applyFill="1" applyBorder="1" applyProtection="1"/>
    <xf numFmtId="0" fontId="16" fillId="0" borderId="0" xfId="0" applyFont="1" applyFill="1" applyAlignment="1" applyProtection="1">
      <alignment horizontal="right"/>
    </xf>
    <xf numFmtId="0" fontId="17" fillId="0" borderId="0" xfId="0" applyFont="1" applyFill="1" applyProtection="1"/>
    <xf numFmtId="0" fontId="0" fillId="0" borderId="0" xfId="0" applyProtection="1"/>
    <xf numFmtId="0" fontId="17" fillId="0" borderId="42" xfId="0" applyFont="1" applyFill="1" applyBorder="1" applyProtection="1"/>
    <xf numFmtId="0" fontId="17" fillId="0" borderId="43" xfId="0" applyFont="1" applyFill="1" applyBorder="1" applyProtection="1"/>
    <xf numFmtId="0" fontId="17" fillId="0" borderId="43" xfId="0" applyFont="1" applyFill="1" applyBorder="1" applyAlignment="1" applyProtection="1">
      <alignment horizontal="center"/>
    </xf>
    <xf numFmtId="0" fontId="17" fillId="0" borderId="42" xfId="0" applyFont="1" applyFill="1" applyBorder="1" applyAlignment="1" applyProtection="1">
      <alignment horizontal="left"/>
    </xf>
    <xf numFmtId="0" fontId="0" fillId="0" borderId="0" xfId="0" applyBorder="1" applyProtection="1"/>
    <xf numFmtId="0" fontId="0" fillId="0" borderId="0" xfId="0" applyAlignment="1" applyProtection="1">
      <alignment horizontal="right"/>
    </xf>
    <xf numFmtId="1" fontId="2" fillId="3" borderId="44" xfId="0" applyNumberFormat="1" applyFont="1" applyFill="1" applyBorder="1" applyAlignment="1" applyProtection="1">
      <alignment horizontal="center" vertical="center"/>
      <protection locked="0"/>
    </xf>
    <xf numFmtId="164" fontId="3" fillId="0" borderId="0" xfId="0" applyNumberFormat="1" applyFont="1" applyFill="1" applyAlignment="1" applyProtection="1">
      <alignment horizontal="right" vertical="top"/>
    </xf>
    <xf numFmtId="164" fontId="3" fillId="0" borderId="0" xfId="0" applyNumberFormat="1" applyFont="1" applyAlignment="1" applyProtection="1">
      <alignment horizontal="center" vertical="top"/>
    </xf>
    <xf numFmtId="164" fontId="3" fillId="0" borderId="4" xfId="0" applyNumberFormat="1" applyFont="1" applyBorder="1" applyAlignment="1" applyProtection="1">
      <alignment horizontal="left" vertical="top"/>
    </xf>
    <xf numFmtId="164" fontId="3" fillId="0" borderId="7" xfId="0" applyNumberFormat="1" applyFont="1" applyBorder="1" applyAlignment="1" applyProtection="1">
      <alignment horizontal="center" vertical="top"/>
    </xf>
    <xf numFmtId="49" fontId="0" fillId="0" borderId="0" xfId="0" applyNumberFormat="1" applyProtection="1"/>
    <xf numFmtId="49" fontId="5" fillId="2" borderId="12" xfId="0" applyNumberFormat="1" applyFont="1" applyFill="1" applyBorder="1" applyAlignment="1" applyProtection="1">
      <protection hidden="1"/>
    </xf>
    <xf numFmtId="49" fontId="10" fillId="0" borderId="31" xfId="0" applyNumberFormat="1" applyFont="1" applyFill="1" applyBorder="1" applyAlignment="1" applyProtection="1"/>
    <xf numFmtId="49" fontId="2" fillId="0" borderId="27" xfId="0" applyNumberFormat="1" applyFont="1" applyFill="1" applyBorder="1" applyAlignment="1" applyProtection="1"/>
    <xf numFmtId="49" fontId="0" fillId="0" borderId="0" xfId="0" applyNumberFormat="1"/>
    <xf numFmtId="164" fontId="3" fillId="0" borderId="3" xfId="0" applyNumberFormat="1" applyFont="1" applyFill="1" applyBorder="1" applyAlignment="1" applyProtection="1">
      <alignment horizontal="right" vertical="top"/>
    </xf>
    <xf numFmtId="0" fontId="23" fillId="0" borderId="0" xfId="0" applyFont="1" applyBorder="1"/>
    <xf numFmtId="0" fontId="0" fillId="3" borderId="0" xfId="0" applyFill="1"/>
    <xf numFmtId="0" fontId="0" fillId="3" borderId="0" xfId="0" applyFill="1" applyBorder="1"/>
    <xf numFmtId="0" fontId="0" fillId="0" borderId="0" xfId="0" applyFill="1" applyBorder="1" applyProtection="1"/>
    <xf numFmtId="0" fontId="0" fillId="4" borderId="0" xfId="0" applyFill="1"/>
    <xf numFmtId="0" fontId="0" fillId="4" borderId="0" xfId="0" applyFill="1" applyBorder="1"/>
    <xf numFmtId="164" fontId="3" fillId="4" borderId="3" xfId="0" applyNumberFormat="1" applyFont="1" applyFill="1" applyBorder="1" applyAlignment="1" applyProtection="1">
      <alignment horizontal="right" vertical="top"/>
    </xf>
    <xf numFmtId="164" fontId="3" fillId="4" borderId="36" xfId="0" applyNumberFormat="1" applyFont="1" applyFill="1" applyBorder="1" applyAlignment="1" applyProtection="1">
      <alignment horizontal="right" vertical="top"/>
    </xf>
    <xf numFmtId="164" fontId="3" fillId="0" borderId="0" xfId="0" applyNumberFormat="1" applyFont="1" applyFill="1" applyAlignment="1" applyProtection="1">
      <alignment horizontal="right" vertical="top"/>
      <protection locked="0"/>
    </xf>
    <xf numFmtId="0" fontId="16"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top" wrapText="1"/>
    </xf>
    <xf numFmtId="0" fontId="0" fillId="0" borderId="0" xfId="0" applyFill="1" applyBorder="1" applyAlignment="1" applyProtection="1">
      <alignment horizontal="center"/>
      <protection locked="0"/>
    </xf>
    <xf numFmtId="0" fontId="36" fillId="0" borderId="0" xfId="1" applyAlignment="1"/>
    <xf numFmtId="0" fontId="37" fillId="0" borderId="0" xfId="6" applyAlignment="1">
      <alignment wrapText="1"/>
    </xf>
    <xf numFmtId="0" fontId="37" fillId="0" borderId="0" xfId="6"/>
    <xf numFmtId="0" fontId="23" fillId="0" borderId="0" xfId="0" applyFont="1" applyFill="1" applyAlignment="1">
      <alignment wrapText="1"/>
    </xf>
    <xf numFmtId="0" fontId="23" fillId="0" borderId="53" xfId="0" applyFont="1" applyBorder="1"/>
    <xf numFmtId="0" fontId="0" fillId="5" borderId="54" xfId="0" applyFill="1" applyBorder="1"/>
    <xf numFmtId="0" fontId="23" fillId="0" borderId="55" xfId="0" applyFont="1" applyBorder="1"/>
    <xf numFmtId="0" fontId="0" fillId="5" borderId="56" xfId="0" applyFill="1" applyBorder="1"/>
    <xf numFmtId="0" fontId="0" fillId="0" borderId="57" xfId="0" applyBorder="1"/>
    <xf numFmtId="0" fontId="0" fillId="5" borderId="58" xfId="0" applyFill="1" applyBorder="1"/>
    <xf numFmtId="0" fontId="16" fillId="0" borderId="59" xfId="0" applyFont="1" applyBorder="1"/>
    <xf numFmtId="0" fontId="0" fillId="3" borderId="60" xfId="0" applyFill="1" applyBorder="1" applyAlignment="1" applyProtection="1">
      <alignment horizontal="center"/>
      <protection locked="0"/>
    </xf>
    <xf numFmtId="0" fontId="0" fillId="0" borderId="53" xfId="0" applyBorder="1"/>
    <xf numFmtId="0" fontId="0" fillId="0" borderId="55" xfId="0" applyBorder="1"/>
    <xf numFmtId="0" fontId="0" fillId="6" borderId="60" xfId="0" applyFill="1" applyBorder="1" applyAlignment="1" applyProtection="1">
      <alignment horizontal="center"/>
      <protection locked="0"/>
    </xf>
    <xf numFmtId="0" fontId="16" fillId="7" borderId="45" xfId="0" applyFont="1" applyFill="1" applyBorder="1" applyAlignment="1">
      <alignment vertical="center" wrapText="1"/>
    </xf>
    <xf numFmtId="0" fontId="16" fillId="7" borderId="46" xfId="0" applyFont="1" applyFill="1" applyBorder="1" applyAlignment="1">
      <alignment vertical="center" wrapText="1"/>
    </xf>
    <xf numFmtId="0" fontId="23" fillId="3" borderId="1" xfId="0" applyFont="1" applyFill="1" applyBorder="1" applyAlignment="1" applyProtection="1">
      <alignment horizontal="center"/>
      <protection locked="0"/>
    </xf>
    <xf numFmtId="0" fontId="16" fillId="0" borderId="61" xfId="0" applyFont="1" applyBorder="1"/>
    <xf numFmtId="0" fontId="0" fillId="3" borderId="62"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5" borderId="60" xfId="0" applyFill="1" applyBorder="1"/>
    <xf numFmtId="0" fontId="0" fillId="0" borderId="54" xfId="0" applyBorder="1" applyProtection="1">
      <protection locked="0"/>
    </xf>
    <xf numFmtId="0" fontId="0" fillId="0" borderId="56" xfId="0" applyBorder="1" applyProtection="1">
      <protection locked="0"/>
    </xf>
    <xf numFmtId="0" fontId="0" fillId="6" borderId="63" xfId="0" applyFill="1" applyBorder="1" applyProtection="1">
      <protection locked="0"/>
    </xf>
    <xf numFmtId="0" fontId="0" fillId="6" borderId="64" xfId="0" applyFill="1" applyBorder="1" applyProtection="1">
      <protection locked="0"/>
    </xf>
    <xf numFmtId="0" fontId="0" fillId="6" borderId="65" xfId="0" applyFill="1" applyBorder="1" applyProtection="1">
      <protection locked="0"/>
    </xf>
    <xf numFmtId="0" fontId="0" fillId="6" borderId="66" xfId="0" applyFill="1" applyBorder="1" applyProtection="1">
      <protection locked="0"/>
    </xf>
    <xf numFmtId="0" fontId="0" fillId="6" borderId="67" xfId="0" applyFill="1" applyBorder="1" applyProtection="1">
      <protection locked="0"/>
    </xf>
    <xf numFmtId="0" fontId="38" fillId="0" borderId="0" xfId="5" applyFont="1"/>
    <xf numFmtId="0" fontId="39" fillId="0" borderId="0" xfId="5" applyFont="1"/>
    <xf numFmtId="14" fontId="40" fillId="8" borderId="0" xfId="5" applyNumberFormat="1" applyFont="1" applyFill="1"/>
    <xf numFmtId="0" fontId="38" fillId="9" borderId="0" xfId="5" applyFont="1" applyFill="1"/>
    <xf numFmtId="0" fontId="41" fillId="0" borderId="0" xfId="5" applyFont="1"/>
    <xf numFmtId="0" fontId="42" fillId="0" borderId="0" xfId="5" applyFont="1"/>
    <xf numFmtId="0" fontId="40" fillId="0" borderId="0" xfId="5" applyFont="1"/>
    <xf numFmtId="0" fontId="43" fillId="10" borderId="0" xfId="5" applyFont="1" applyFill="1"/>
    <xf numFmtId="0" fontId="42" fillId="11" borderId="0" xfId="5" applyFont="1" applyFill="1"/>
    <xf numFmtId="0" fontId="44" fillId="0" borderId="2" xfId="7" applyFont="1" applyBorder="1"/>
    <xf numFmtId="0" fontId="29" fillId="11" borderId="2" xfId="7" applyFont="1" applyFill="1" applyBorder="1"/>
    <xf numFmtId="0" fontId="45" fillId="0" borderId="0" xfId="5" applyFont="1"/>
    <xf numFmtId="0" fontId="29" fillId="0" borderId="0" xfId="9" applyFont="1"/>
    <xf numFmtId="0" fontId="46" fillId="0" borderId="0" xfId="5" applyFont="1"/>
    <xf numFmtId="0" fontId="44" fillId="0" borderId="47" xfId="7" applyFont="1" applyBorder="1"/>
    <xf numFmtId="0" fontId="29" fillId="11" borderId="47" xfId="7" applyFont="1" applyFill="1" applyBorder="1"/>
    <xf numFmtId="0" fontId="29" fillId="0" borderId="0" xfId="7" applyFont="1"/>
    <xf numFmtId="0" fontId="29" fillId="0" borderId="0" xfId="8" applyFont="1"/>
    <xf numFmtId="0" fontId="38" fillId="0" borderId="0" xfId="5" applyFont="1" applyFill="1"/>
    <xf numFmtId="0" fontId="47" fillId="0" borderId="0" xfId="5" applyFont="1" applyFill="1"/>
    <xf numFmtId="0" fontId="30" fillId="0" borderId="0" xfId="5" applyFont="1" applyFill="1"/>
    <xf numFmtId="0" fontId="48" fillId="12" borderId="47" xfId="9" applyNumberFormat="1" applyFont="1" applyFill="1" applyBorder="1" applyAlignment="1"/>
    <xf numFmtId="0" fontId="44" fillId="0" borderId="47" xfId="9" applyNumberFormat="1" applyFont="1" applyBorder="1" applyAlignment="1"/>
    <xf numFmtId="0" fontId="44" fillId="12" borderId="47" xfId="9" applyNumberFormat="1" applyFont="1" applyFill="1" applyBorder="1" applyAlignment="1"/>
    <xf numFmtId="0" fontId="43" fillId="10" borderId="68" xfId="5" applyNumberFormat="1" applyFont="1" applyFill="1" applyBorder="1" applyAlignment="1"/>
    <xf numFmtId="0" fontId="42" fillId="0" borderId="69" xfId="5" applyNumberFormat="1" applyFont="1" applyFill="1" applyBorder="1" applyAlignment="1"/>
    <xf numFmtId="0" fontId="48" fillId="0" borderId="47" xfId="9" applyNumberFormat="1" applyFont="1" applyBorder="1" applyAlignment="1"/>
    <xf numFmtId="0" fontId="32" fillId="0" borderId="0" xfId="9" applyFont="1"/>
    <xf numFmtId="0" fontId="42" fillId="13" borderId="0" xfId="5" applyFont="1" applyFill="1"/>
    <xf numFmtId="1" fontId="10" fillId="3" borderId="33" xfId="0" applyNumberFormat="1" applyFont="1" applyFill="1" applyBorder="1" applyAlignment="1" applyProtection="1"/>
    <xf numFmtId="0" fontId="23" fillId="0" borderId="0" xfId="0" applyFont="1" applyFill="1" applyProtection="1"/>
    <xf numFmtId="0" fontId="23" fillId="0" borderId="0" xfId="0" applyFont="1" applyFill="1" applyBorder="1" applyProtection="1"/>
    <xf numFmtId="0" fontId="23" fillId="0" borderId="0" xfId="0" applyFont="1" applyProtection="1"/>
    <xf numFmtId="0" fontId="23" fillId="0" borderId="0" xfId="0" applyFont="1" applyAlignment="1" applyProtection="1">
      <alignment horizontal="right"/>
    </xf>
    <xf numFmtId="0" fontId="23" fillId="0" borderId="0" xfId="0" applyFont="1" applyBorder="1" applyProtection="1"/>
    <xf numFmtId="164" fontId="2" fillId="5" borderId="7" xfId="0" applyNumberFormat="1" applyFont="1" applyFill="1" applyBorder="1" applyAlignment="1" applyProtection="1">
      <alignment horizontal="centerContinuous"/>
      <protection hidden="1"/>
    </xf>
    <xf numFmtId="164" fontId="2" fillId="5" borderId="6" xfId="0" applyNumberFormat="1" applyFont="1" applyFill="1" applyBorder="1" applyAlignment="1" applyProtection="1">
      <alignment horizontal="centerContinuous"/>
      <protection hidden="1"/>
    </xf>
    <xf numFmtId="164" fontId="2" fillId="5" borderId="6" xfId="0" applyNumberFormat="1" applyFont="1" applyFill="1" applyBorder="1" applyAlignment="1" applyProtection="1">
      <alignment horizontal="centerContinuous" vertical="top"/>
      <protection hidden="1"/>
    </xf>
    <xf numFmtId="164" fontId="2" fillId="5" borderId="0" xfId="0" applyNumberFormat="1" applyFont="1" applyFill="1" applyBorder="1" applyAlignment="1" applyProtection="1">
      <protection hidden="1"/>
    </xf>
    <xf numFmtId="164" fontId="2" fillId="5" borderId="0" xfId="0" applyNumberFormat="1" applyFont="1" applyFill="1" applyBorder="1" applyAlignment="1" applyProtection="1">
      <alignment horizontal="centerContinuous"/>
      <protection hidden="1"/>
    </xf>
    <xf numFmtId="164" fontId="2" fillId="5" borderId="4" xfId="0" applyNumberFormat="1" applyFont="1" applyFill="1" applyBorder="1" applyAlignment="1" applyProtection="1">
      <alignment horizontal="centerContinuous"/>
      <protection hidden="1"/>
    </xf>
    <xf numFmtId="164" fontId="2" fillId="5" borderId="4" xfId="0" applyNumberFormat="1" applyFont="1" applyFill="1" applyBorder="1" applyAlignment="1" applyProtection="1">
      <alignment horizontal="centerContinuous" vertical="top"/>
      <protection hidden="1"/>
    </xf>
    <xf numFmtId="164" fontId="2" fillId="5" borderId="1" xfId="0" applyNumberFormat="1" applyFont="1" applyFill="1" applyBorder="1" applyAlignment="1" applyProtection="1">
      <alignment horizontal="centerContinuous" vertical="top"/>
      <protection hidden="1"/>
    </xf>
    <xf numFmtId="164" fontId="2" fillId="5" borderId="8" xfId="0" applyNumberFormat="1" applyFont="1" applyFill="1" applyBorder="1" applyAlignment="1" applyProtection="1">
      <alignment horizontal="centerContinuous" vertical="top"/>
      <protection hidden="1"/>
    </xf>
    <xf numFmtId="164" fontId="2" fillId="5" borderId="5" xfId="0" applyNumberFormat="1" applyFont="1" applyFill="1" applyBorder="1" applyAlignment="1" applyProtection="1">
      <alignment horizontal="centerContinuous"/>
      <protection hidden="1"/>
    </xf>
    <xf numFmtId="164" fontId="2" fillId="5" borderId="3" xfId="0" applyNumberFormat="1" applyFont="1" applyFill="1" applyBorder="1" applyAlignment="1" applyProtection="1">
      <alignment horizontal="centerContinuous"/>
      <protection hidden="1"/>
    </xf>
    <xf numFmtId="164" fontId="2" fillId="5" borderId="35" xfId="0" applyNumberFormat="1" applyFont="1" applyFill="1" applyBorder="1" applyAlignment="1" applyProtection="1">
      <alignment horizontal="centerContinuous"/>
      <protection hidden="1"/>
    </xf>
    <xf numFmtId="164" fontId="2" fillId="5" borderId="8" xfId="0" applyNumberFormat="1" applyFont="1" applyFill="1" applyBorder="1" applyAlignment="1" applyProtection="1">
      <alignment horizontal="centerContinuous"/>
      <protection hidden="1"/>
    </xf>
    <xf numFmtId="164" fontId="2" fillId="5" borderId="1" xfId="0" applyNumberFormat="1" applyFont="1" applyFill="1" applyBorder="1" applyAlignment="1" applyProtection="1">
      <alignment horizontal="centerContinuous"/>
      <protection hidden="1"/>
    </xf>
    <xf numFmtId="0" fontId="17" fillId="0" borderId="42" xfId="0" applyNumberFormat="1" applyFont="1" applyFill="1" applyBorder="1" applyAlignment="1" applyProtection="1">
      <alignment horizontal="center"/>
    </xf>
    <xf numFmtId="0" fontId="33" fillId="0" borderId="0" xfId="0" applyFont="1" applyProtection="1"/>
    <xf numFmtId="0" fontId="50" fillId="0" borderId="0" xfId="0" applyFont="1" applyFill="1" applyBorder="1" applyProtection="1"/>
    <xf numFmtId="0" fontId="50" fillId="0" borderId="0" xfId="0" applyFont="1" applyProtection="1"/>
    <xf numFmtId="0" fontId="50" fillId="0" borderId="0" xfId="0" applyFont="1"/>
    <xf numFmtId="167" fontId="34" fillId="0" borderId="0" xfId="0" applyNumberFormat="1" applyFont="1" applyFill="1" applyBorder="1" applyProtection="1"/>
    <xf numFmtId="167" fontId="35" fillId="0" borderId="0" xfId="0" applyNumberFormat="1" applyFont="1" applyFill="1" applyBorder="1" applyAlignment="1" applyProtection="1">
      <alignment horizontal="left"/>
    </xf>
    <xf numFmtId="0" fontId="23" fillId="0" borderId="43" xfId="0" applyFont="1" applyFill="1" applyBorder="1" applyProtection="1"/>
    <xf numFmtId="0" fontId="23" fillId="3" borderId="48" xfId="0" applyFont="1" applyFill="1" applyBorder="1" applyAlignment="1" applyProtection="1">
      <alignment horizontal="left"/>
      <protection locked="0"/>
    </xf>
    <xf numFmtId="0" fontId="23" fillId="3" borderId="0" xfId="0" applyFont="1" applyFill="1" applyProtection="1"/>
    <xf numFmtId="0" fontId="23" fillId="0" borderId="0" xfId="0" applyFont="1" applyFill="1" applyAlignment="1" applyProtection="1">
      <alignment horizontal="right"/>
    </xf>
    <xf numFmtId="14" fontId="23" fillId="3" borderId="1" xfId="0" applyNumberFormat="1" applyFont="1" applyFill="1" applyBorder="1" applyProtection="1">
      <protection locked="0"/>
    </xf>
    <xf numFmtId="49" fontId="23" fillId="0" borderId="1" xfId="0" applyNumberFormat="1" applyFont="1" applyBorder="1" applyProtection="1">
      <protection locked="0"/>
    </xf>
    <xf numFmtId="0" fontId="23" fillId="0" borderId="1" xfId="0" applyFont="1" applyBorder="1" applyProtection="1"/>
    <xf numFmtId="0" fontId="23" fillId="0" borderId="7" xfId="0" applyFont="1" applyBorder="1" applyAlignment="1" applyProtection="1">
      <alignment horizontal="center"/>
    </xf>
    <xf numFmtId="0" fontId="23" fillId="0" borderId="0" xfId="0" applyFont="1" applyFill="1" applyBorder="1" applyAlignment="1" applyProtection="1">
      <alignment horizontal="center"/>
    </xf>
    <xf numFmtId="0" fontId="50" fillId="0" borderId="0" xfId="0" applyFont="1" applyAlignment="1" applyProtection="1">
      <alignment horizontal="left"/>
    </xf>
    <xf numFmtId="0" fontId="36" fillId="0" borderId="0" xfId="1" applyFont="1"/>
    <xf numFmtId="0" fontId="36" fillId="0" borderId="0" xfId="1" applyFont="1" applyAlignment="1">
      <alignment wrapText="1"/>
    </xf>
    <xf numFmtId="0" fontId="23" fillId="0" borderId="0" xfId="0" applyFont="1" applyFill="1"/>
    <xf numFmtId="0" fontId="50" fillId="0" borderId="0" xfId="0" applyFont="1" applyAlignment="1">
      <alignment horizontal="left" indent="2"/>
    </xf>
    <xf numFmtId="0" fontId="23" fillId="9" borderId="0" xfId="0" applyFont="1" applyFill="1" applyAlignment="1" applyProtection="1">
      <alignment horizontal="center"/>
    </xf>
    <xf numFmtId="0" fontId="23" fillId="0" borderId="0" xfId="0" applyFont="1" applyAlignment="1" applyProtection="1">
      <alignment horizontal="center"/>
    </xf>
    <xf numFmtId="0" fontId="23" fillId="0" borderId="0" xfId="0" applyFont="1" applyBorder="1" applyAlignment="1" applyProtection="1">
      <alignment horizontal="center"/>
    </xf>
    <xf numFmtId="0" fontId="50" fillId="9" borderId="0" xfId="0" applyFont="1" applyFill="1"/>
    <xf numFmtId="49" fontId="50" fillId="9" borderId="0" xfId="0" applyNumberFormat="1" applyFont="1" applyFill="1" applyProtection="1"/>
    <xf numFmtId="0" fontId="16" fillId="0" borderId="0" xfId="0" applyFont="1" applyAlignment="1" applyProtection="1">
      <alignment horizontal="left"/>
    </xf>
    <xf numFmtId="0" fontId="23" fillId="0" borderId="0" xfId="0" applyFont="1" applyAlignment="1" applyProtection="1">
      <alignment horizontal="left"/>
    </xf>
    <xf numFmtId="0" fontId="23" fillId="0" borderId="0" xfId="0" applyFont="1" applyFill="1" applyAlignment="1" applyProtection="1">
      <alignment horizontal="center"/>
    </xf>
    <xf numFmtId="0" fontId="10" fillId="0" borderId="24" xfId="0" applyFont="1" applyFill="1" applyBorder="1" applyAlignment="1" applyProtection="1">
      <alignment horizontal="center"/>
    </xf>
    <xf numFmtId="0" fontId="22" fillId="9" borderId="0" xfId="0" applyFont="1" applyFill="1" applyProtection="1"/>
    <xf numFmtId="0" fontId="44" fillId="0" borderId="47" xfId="7" applyFont="1" applyFill="1" applyBorder="1" applyAlignment="1"/>
    <xf numFmtId="49" fontId="37" fillId="0" borderId="69" xfId="5" applyNumberFormat="1" applyFont="1" applyFill="1" applyBorder="1" applyAlignment="1"/>
    <xf numFmtId="49" fontId="1" fillId="0" borderId="69" xfId="5" applyNumberFormat="1" applyFont="1" applyFill="1" applyBorder="1" applyAlignment="1"/>
    <xf numFmtId="49" fontId="38" fillId="0" borderId="0" xfId="5" applyNumberFormat="1" applyFont="1"/>
    <xf numFmtId="49" fontId="49" fillId="0" borderId="69" xfId="5" applyNumberFormat="1" applyFont="1" applyFill="1" applyBorder="1" applyAlignment="1"/>
    <xf numFmtId="49" fontId="49" fillId="0" borderId="70" xfId="5" applyNumberFormat="1" applyFont="1" applyFill="1" applyBorder="1" applyAlignment="1"/>
    <xf numFmtId="49" fontId="42" fillId="0" borderId="0" xfId="5" applyNumberFormat="1" applyFont="1"/>
    <xf numFmtId="49" fontId="1" fillId="0" borderId="70" xfId="5" applyNumberFormat="1" applyFont="1" applyFill="1" applyBorder="1" applyAlignment="1"/>
    <xf numFmtId="0" fontId="44" fillId="12" borderId="2" xfId="9" applyNumberFormat="1" applyFont="1" applyFill="1" applyBorder="1" applyAlignment="1"/>
    <xf numFmtId="0" fontId="51" fillId="0" borderId="0" xfId="1" applyFont="1"/>
    <xf numFmtId="0" fontId="36" fillId="0" borderId="0" xfId="1" applyFill="1" applyAlignment="1">
      <alignment wrapText="1"/>
    </xf>
    <xf numFmtId="14" fontId="52" fillId="0" borderId="0" xfId="0" applyNumberFormat="1" applyFont="1"/>
    <xf numFmtId="49" fontId="23" fillId="3" borderId="48" xfId="0" applyNumberFormat="1" applyFont="1" applyFill="1" applyBorder="1" applyAlignment="1" applyProtection="1">
      <alignment horizontal="right"/>
      <protection locked="0"/>
    </xf>
    <xf numFmtId="0" fontId="16" fillId="0" borderId="0" xfId="0" applyFont="1" applyFill="1" applyAlignment="1" applyProtection="1">
      <alignment horizontal="right"/>
    </xf>
    <xf numFmtId="0" fontId="16" fillId="0" borderId="0" xfId="0" applyFont="1" applyAlignment="1" applyProtection="1">
      <alignment horizontal="center"/>
    </xf>
    <xf numFmtId="0" fontId="23" fillId="0" borderId="1" xfId="0"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0" fontId="23" fillId="0" borderId="0" xfId="0" applyFont="1" applyBorder="1" applyAlignment="1" applyProtection="1">
      <alignment horizontal="center"/>
    </xf>
    <xf numFmtId="0" fontId="23" fillId="0" borderId="1" xfId="0" applyFont="1" applyBorder="1" applyAlignment="1" applyProtection="1">
      <alignment horizontal="center"/>
    </xf>
    <xf numFmtId="0" fontId="23" fillId="0" borderId="0" xfId="0" applyFont="1" applyAlignment="1" applyProtection="1">
      <alignment wrapText="1"/>
    </xf>
    <xf numFmtId="0" fontId="23" fillId="0" borderId="0" xfId="0" applyFont="1" applyAlignment="1" applyProtection="1">
      <alignment horizontal="center"/>
    </xf>
    <xf numFmtId="0" fontId="16" fillId="0" borderId="0" xfId="0" applyFont="1" applyAlignment="1" applyProtection="1">
      <alignment horizontal="left"/>
    </xf>
    <xf numFmtId="0" fontId="23" fillId="0" borderId="1" xfId="0" applyFont="1" applyBorder="1" applyAlignment="1" applyProtection="1">
      <alignment horizontal="left"/>
      <protection locked="0"/>
    </xf>
    <xf numFmtId="0" fontId="0" fillId="3" borderId="1" xfId="0" applyFill="1" applyBorder="1" applyAlignment="1" applyProtection="1">
      <alignment horizontal="center"/>
      <protection locked="0"/>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50" xfId="0" applyFont="1" applyBorder="1" applyAlignment="1">
      <alignment horizontal="center" wrapText="1"/>
    </xf>
    <xf numFmtId="0" fontId="16" fillId="0" borderId="49" xfId="0" applyFont="1" applyBorder="1" applyAlignment="1">
      <alignment horizontal="center" vertical="center" wrapText="1"/>
    </xf>
    <xf numFmtId="0" fontId="16" fillId="0" borderId="48" xfId="0" applyFont="1" applyBorder="1" applyAlignment="1">
      <alignment horizontal="center" vertical="center"/>
    </xf>
    <xf numFmtId="0" fontId="16" fillId="0" borderId="50" xfId="0" applyFont="1" applyBorder="1" applyAlignment="1">
      <alignment horizontal="center" vertical="center"/>
    </xf>
    <xf numFmtId="49" fontId="7" fillId="0" borderId="52" xfId="0" applyNumberFormat="1" applyFont="1" applyFill="1" applyBorder="1" applyAlignment="1" applyProtection="1">
      <alignment horizontal="center" vertical="top" wrapText="1"/>
      <protection hidden="1"/>
    </xf>
    <xf numFmtId="49" fontId="7" fillId="0" borderId="18" xfId="0" applyNumberFormat="1" applyFont="1" applyFill="1" applyBorder="1" applyAlignment="1" applyProtection="1">
      <alignment horizontal="center" vertical="top" wrapText="1"/>
      <protection hidden="1"/>
    </xf>
    <xf numFmtId="49" fontId="7" fillId="0" borderId="21" xfId="0" applyNumberFormat="1" applyFont="1" applyFill="1" applyBorder="1" applyAlignment="1" applyProtection="1">
      <alignment horizontal="center" vertical="top" wrapText="1"/>
      <protection hidden="1"/>
    </xf>
    <xf numFmtId="14" fontId="6" fillId="2" borderId="9" xfId="0" applyNumberFormat="1" applyFont="1" applyFill="1" applyBorder="1" applyAlignment="1" applyProtection="1">
      <alignment horizontal="left"/>
      <protection hidden="1"/>
    </xf>
    <xf numFmtId="0" fontId="0" fillId="0" borderId="9" xfId="0" applyBorder="1" applyAlignment="1">
      <alignment horizontal="left"/>
    </xf>
    <xf numFmtId="0" fontId="7" fillId="0" borderId="51" xfId="0" applyFont="1" applyFill="1" applyBorder="1" applyAlignment="1" applyProtection="1">
      <alignment horizontal="center"/>
      <protection hidden="1"/>
    </xf>
    <xf numFmtId="0" fontId="7" fillId="0" borderId="9" xfId="0" applyFont="1" applyFill="1" applyBorder="1" applyAlignment="1" applyProtection="1">
      <alignment horizontal="center"/>
      <protection hidden="1"/>
    </xf>
    <xf numFmtId="0" fontId="7" fillId="0" borderId="15"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7" fillId="0" borderId="8"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35" xfId="0" applyFont="1" applyFill="1" applyBorder="1" applyAlignment="1" applyProtection="1">
      <alignment horizontal="center"/>
      <protection hidden="1"/>
    </xf>
    <xf numFmtId="0" fontId="23" fillId="0" borderId="0" xfId="0" applyFont="1" applyFill="1" applyAlignment="1" applyProtection="1">
      <alignment horizontal="left" wrapText="1"/>
    </xf>
  </cellXfs>
  <cellStyles count="12">
    <cellStyle name="Hyperlink" xfId="1" builtinId="8"/>
    <cellStyle name="Musta" xfId="2" xr:uid="{00000000-0005-0000-0000-000001000000}"/>
    <cellStyle name="Musta 2" xfId="3" xr:uid="{00000000-0005-0000-0000-000002000000}"/>
    <cellStyle name="Normaali 2" xfId="4" xr:uid="{00000000-0005-0000-0000-000003000000}"/>
    <cellStyle name="Normal" xfId="0" builtinId="0"/>
    <cellStyle name="Normal 2" xfId="5" xr:uid="{00000000-0005-0000-0000-000005000000}"/>
    <cellStyle name="Normal 3" xfId="6" xr:uid="{00000000-0005-0000-0000-000006000000}"/>
    <cellStyle name="Normal_Sheet1" xfId="7" xr:uid="{00000000-0005-0000-0000-000007000000}"/>
    <cellStyle name="Normal_Sheet2" xfId="8" xr:uid="{00000000-0005-0000-0000-000008000000}"/>
    <cellStyle name="Normal_Sheet3" xfId="9" xr:uid="{00000000-0005-0000-0000-000009000000}"/>
    <cellStyle name="sininen" xfId="10" xr:uid="{00000000-0005-0000-0000-00000A000000}"/>
    <cellStyle name="sininen 2" xfId="11" xr:uid="{00000000-0005-0000-0000-00000B000000}"/>
  </cellStyles>
  <dxfs count="19">
    <dxf>
      <font>
        <b val="0"/>
        <i val="0"/>
        <strike val="0"/>
        <condense val="0"/>
        <extend val="0"/>
        <outline val="0"/>
        <shadow val="0"/>
        <u val="none"/>
        <vertAlign val="baseline"/>
        <sz val="11"/>
        <color theme="3" tint="0.39997558519241921"/>
        <name val="Calibri"/>
        <scheme val="minor"/>
      </font>
    </dxf>
    <dxf>
      <font>
        <b val="0"/>
        <i val="0"/>
        <strike val="0"/>
        <condense val="0"/>
        <extend val="0"/>
        <outline val="0"/>
        <shadow val="0"/>
        <u val="none"/>
        <vertAlign val="baseline"/>
        <sz val="11"/>
        <color theme="3" tint="0.39997558519241921"/>
        <name val="Calibri"/>
        <scheme val="minor"/>
      </font>
    </dxf>
    <dxf>
      <font>
        <b/>
        <i val="0"/>
        <strike val="0"/>
        <condense val="0"/>
        <extend val="0"/>
        <outline val="0"/>
        <shadow val="0"/>
        <u val="none"/>
        <vertAlign val="baseline"/>
        <sz val="11"/>
        <color theme="3" tint="0.39997558519241921"/>
        <name val="Calibri"/>
        <scheme val="minor"/>
      </font>
      <fill>
        <patternFill patternType="solid">
          <fgColor indexed="64"/>
          <bgColor theme="3" tint="0.79998168889431442"/>
        </patternFill>
      </fill>
    </dxf>
    <dxf>
      <font>
        <b val="0"/>
        <i val="0"/>
        <strike val="0"/>
        <condense val="0"/>
        <extend val="0"/>
        <outline val="0"/>
        <shadow val="0"/>
        <u val="none"/>
        <vertAlign val="baseline"/>
        <sz val="11"/>
        <color theme="3" tint="0.39997558519241921"/>
        <name val="Calibri"/>
        <family val="2"/>
        <scheme val="none"/>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border>
    </dxf>
    <dxf>
      <border outline="0">
        <top style="thin">
          <color theme="4" tint="0.39997558519241921"/>
        </top>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fgColor indexed="64"/>
          <bgColor theme="8" tint="0.59999389629810485"/>
        </patternFill>
      </fill>
    </dxf>
    <dxf>
      <font>
        <b val="0"/>
        <i val="0"/>
        <strike val="0"/>
        <condense val="0"/>
        <extend val="0"/>
        <outline val="0"/>
        <shadow val="0"/>
        <u val="none"/>
        <vertAlign val="baseline"/>
        <sz val="11"/>
        <color theme="3" tint="0.39997558519241921"/>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theme="3" tint="0.39997558519241921"/>
        <name val="Calibri"/>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3" tint="0.39997558519241921"/>
        <name val="Calibri"/>
        <scheme val="minor"/>
      </font>
      <fill>
        <patternFill patternType="solid">
          <fgColor indexed="64"/>
          <bgColor theme="3" tint="0.79998168889431442"/>
        </patternFill>
      </fill>
    </dxf>
    <dxf>
      <font>
        <b val="0"/>
        <i val="0"/>
        <strike val="0"/>
        <condense val="0"/>
        <extend val="0"/>
        <outline val="0"/>
        <shadow val="0"/>
        <u val="none"/>
        <vertAlign val="baseline"/>
        <sz val="11"/>
        <color theme="3" tint="0.3999755851924192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1"/>
        <color theme="3" tint="0.3999755851924192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3" tint="0.39997558519241921"/>
        <name val="Calibri"/>
        <scheme val="minor"/>
      </font>
      <fill>
        <patternFill patternType="solid">
          <fgColor indexed="64"/>
          <bgColor theme="3" tint="0.79998168889431442"/>
        </patternFill>
      </fill>
    </dxf>
    <dxf>
      <font>
        <condense val="0"/>
        <extend val="0"/>
        <color indexed="9"/>
      </font>
    </dxf>
    <dxf>
      <fill>
        <patternFill patternType="solid">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KAT-tiimi/Jaetut%20asiakirjat/Kehitys/Ty&#246;kalut/Pohjat/Paataulu/PAKOLLISET/Siirtotied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ustiedot"/>
      <sheetName val="Energia"/>
      <sheetName val="Toimenpiteet"/>
      <sheetName val="Ohjeita"/>
      <sheetName val="Luokitukset"/>
    </sheetNames>
    <sheetDataSet>
      <sheetData sheetId="0"/>
      <sheetData sheetId="1" refreshError="1"/>
      <sheetData sheetId="2">
        <row r="12">
          <cell r="AD12" t="str">
            <v>Kyllä</v>
          </cell>
          <cell r="AE12" t="str">
            <v>KTEK</v>
          </cell>
          <cell r="AF12" t="str">
            <v>T</v>
          </cell>
        </row>
        <row r="13">
          <cell r="AD13" t="str">
            <v>Ei</v>
          </cell>
          <cell r="AE13" t="str">
            <v>TEK</v>
          </cell>
          <cell r="AF13" t="str">
            <v>P</v>
          </cell>
        </row>
        <row r="14">
          <cell r="AF14" t="str">
            <v>H</v>
          </cell>
        </row>
        <row r="15">
          <cell r="AF15" t="str">
            <v>E</v>
          </cell>
        </row>
      </sheetData>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0" displayName="Table10" ref="K11:K371" totalsRowShown="0" headerRowDxfId="16" dataDxfId="15" tableBorderDxfId="14" dataCellStyle="Normal_Sheet1">
  <autoFilter ref="K11:K371" xr:uid="{00000000-0009-0000-0100-000001000000}"/>
  <tableColumns count="1">
    <tableColumn id="1" xr3:uid="{00000000-0010-0000-0000-000001000000}" name="Toimiala" dataDxfId="13" dataCellStyle="Normal_Sheet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1" displayName="Table11" ref="F11:F123" totalsRowShown="0" headerRowDxfId="12" dataDxfId="11" tableBorderDxfId="10" dataCellStyle="Normal_Sheet1">
  <autoFilter ref="F11:F123" xr:uid="{00000000-0009-0000-0100-000002000000}"/>
  <tableColumns count="1">
    <tableColumn id="1" xr3:uid="{00000000-0010-0000-0100-000001000000}" name="Rakennustyypin nimi" dataDxfId="9" dataCellStyle="Normal_Sheet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62" displayName="Table62" ref="V11:V28" totalsRowShown="0" headerRowDxfId="2" dataDxfId="1">
  <autoFilter ref="V11:V28" xr:uid="{00000000-0009-0000-0100-000003000000}"/>
  <tableColumns count="1">
    <tableColumn id="1" xr3:uid="{00000000-0010-0000-0200-000001000000}" name="Toimenpideohjelma" dataDxfId="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77" displayName="Table77" ref="G11:G123" totalsRowShown="0" headerRowDxfId="8" dataDxfId="7" tableBorderDxfId="6" dataCellStyle="Normal_Sheet1">
  <autoFilter ref="G11:G123" xr:uid="{00000000-0009-0000-0100-000005000000}"/>
  <tableColumns count="1">
    <tableColumn id="1" xr3:uid="{00000000-0010-0000-0300-000001000000}" name="Koodi" dataDxfId="5" dataCellStyle="Normal_Sheet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Q11:Q53" totalsRowShown="0" tableBorderDxfId="4">
  <autoFilter ref="Q11:Q53" xr:uid="{00000000-0009-0000-0100-000007000000}"/>
  <tableColumns count="1">
    <tableColumn id="2" xr3:uid="{00000000-0010-0000-0400-000002000000}" name="Toimenpideluokka" dataDxfId="3" dataCellStyle="Normal_Sheet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otiva.fi/kulutuksennormitus" TargetMode="External"/><Relationship Id="rId2" Type="http://schemas.openxmlformats.org/officeDocument/2006/relationships/hyperlink" Target="http://www.motiva.fi/extranet" TargetMode="External"/><Relationship Id="rId1" Type="http://schemas.openxmlformats.org/officeDocument/2006/relationships/hyperlink" Target="https://www.motiva.fi/extranet/energiakatselmoijat/raporttien_ja_paataulujen_siirto_motivaan" TargetMode="External"/><Relationship Id="rId6" Type="http://schemas.openxmlformats.org/officeDocument/2006/relationships/printerSettings" Target="../printerSettings/printerSettings5.bin"/><Relationship Id="rId5" Type="http://schemas.openxmlformats.org/officeDocument/2006/relationships/hyperlink" Target="https://www.motiva.fi/extranet/energiakatselmoijat/katselmoijan_tyokaluja/katselmusraportin_yhteenvetotaulukot_paataulu.xls" TargetMode="External"/><Relationship Id="rId4" Type="http://schemas.openxmlformats.org/officeDocument/2006/relationships/hyperlink" Target="https://energiatehokkuussopimukset2017-2025.fi/aineistot-ja-ohjeet/teollisuusala/saastojen-laskent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motiva.fi/extranet/energiakatselmoijat/katselmoijan_tyokaluja/katselmusraportin_yhteenvetotaulukot_paataulu.xls"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showGridLines="0" tabSelected="1" zoomScaleNormal="100" workbookViewId="0">
      <selection activeCell="E3" sqref="E3"/>
    </sheetView>
  </sheetViews>
  <sheetFormatPr defaultRowHeight="12.75" x14ac:dyDescent="0.2"/>
  <cols>
    <col min="1" max="1" width="3.7109375" style="231" customWidth="1"/>
    <col min="2" max="2" width="32.42578125" style="231" customWidth="1"/>
    <col min="3" max="3" width="10.7109375" style="231" customWidth="1"/>
    <col min="4" max="4" width="2.85546875" style="231" customWidth="1"/>
    <col min="5" max="5" width="13.42578125" style="231" customWidth="1"/>
    <col min="6" max="6" width="1.5703125" style="231" customWidth="1"/>
    <col min="7" max="7" width="9.28515625" style="231" customWidth="1"/>
    <col min="8" max="8" width="1" style="231" customWidth="1"/>
    <col min="9" max="9" width="9.28515625" style="231" bestFit="1" customWidth="1"/>
    <col min="10" max="12" width="9.140625" style="231"/>
    <col min="13" max="13" width="0" style="231" hidden="1" customWidth="1"/>
    <col min="14" max="16384" width="9.140625" style="231"/>
  </cols>
  <sheetData>
    <row r="1" spans="1:19" s="133" customFormat="1" x14ac:dyDescent="0.2">
      <c r="A1" s="250" t="s">
        <v>1084</v>
      </c>
      <c r="B1" s="251"/>
      <c r="C1" s="251" t="s">
        <v>1083</v>
      </c>
      <c r="D1" s="251"/>
      <c r="F1" s="251"/>
      <c r="M1" s="278" t="s">
        <v>1100</v>
      </c>
    </row>
    <row r="2" spans="1:19" x14ac:dyDescent="0.2">
      <c r="A2" s="253"/>
      <c r="B2" s="254">
        <v>44421</v>
      </c>
      <c r="C2" s="229"/>
      <c r="D2" s="229"/>
      <c r="E2" s="229"/>
      <c r="F2" s="229"/>
      <c r="G2" s="229"/>
      <c r="H2" s="229"/>
      <c r="I2" s="229"/>
    </row>
    <row r="3" spans="1:19" x14ac:dyDescent="0.2">
      <c r="A3" s="230"/>
      <c r="B3" s="292" t="s">
        <v>45</v>
      </c>
      <c r="C3" s="292"/>
      <c r="D3" s="136"/>
      <c r="E3" s="291"/>
      <c r="F3" s="255" t="s">
        <v>79</v>
      </c>
      <c r="G3" s="248">
        <v>31</v>
      </c>
      <c r="H3" s="255" t="s">
        <v>79</v>
      </c>
      <c r="I3" s="256"/>
      <c r="K3" s="257" t="s">
        <v>100</v>
      </c>
      <c r="L3" s="257"/>
      <c r="M3" s="257"/>
      <c r="N3" s="257"/>
    </row>
    <row r="4" spans="1:19" x14ac:dyDescent="0.2">
      <c r="A4" s="230"/>
      <c r="B4" s="229"/>
      <c r="C4" s="137" t="s">
        <v>46</v>
      </c>
      <c r="D4" s="137"/>
      <c r="E4" s="139">
        <v>1234</v>
      </c>
      <c r="F4" s="140" t="s">
        <v>79</v>
      </c>
      <c r="G4" s="248">
        <v>31</v>
      </c>
      <c r="H4" s="141" t="s">
        <v>79</v>
      </c>
      <c r="I4" s="142">
        <v>2021</v>
      </c>
    </row>
    <row r="5" spans="1:19" x14ac:dyDescent="0.2">
      <c r="B5" s="229"/>
      <c r="C5" s="229"/>
      <c r="D5" s="229"/>
      <c r="E5" s="229"/>
      <c r="F5" s="229"/>
      <c r="G5" s="229"/>
      <c r="H5" s="229"/>
      <c r="I5" s="229"/>
      <c r="K5" s="298"/>
      <c r="L5" s="298"/>
      <c r="M5" s="298"/>
      <c r="N5" s="298"/>
      <c r="O5" s="298"/>
      <c r="P5" s="298"/>
      <c r="Q5" s="298"/>
      <c r="R5" s="298"/>
      <c r="S5" s="298"/>
    </row>
    <row r="6" spans="1:19" x14ac:dyDescent="0.2">
      <c r="B6" s="258" t="s">
        <v>72</v>
      </c>
      <c r="C6" s="259"/>
      <c r="D6" s="229"/>
      <c r="E6" s="137" t="s">
        <v>1254</v>
      </c>
      <c r="F6" s="229"/>
      <c r="G6" s="229"/>
      <c r="H6" s="229"/>
      <c r="I6" s="229"/>
      <c r="K6" s="298"/>
      <c r="L6" s="298"/>
      <c r="M6" s="298"/>
      <c r="N6" s="298"/>
      <c r="O6" s="298"/>
      <c r="P6" s="298"/>
      <c r="Q6" s="298"/>
      <c r="R6" s="298"/>
      <c r="S6" s="298"/>
    </row>
    <row r="7" spans="1:19" ht="5.25" customHeight="1" x14ac:dyDescent="0.2">
      <c r="C7" s="233"/>
      <c r="K7" s="298"/>
      <c r="L7" s="298"/>
      <c r="M7" s="298"/>
      <c r="N7" s="298"/>
      <c r="O7" s="298"/>
      <c r="P7" s="298"/>
      <c r="Q7" s="298"/>
      <c r="R7" s="298"/>
      <c r="S7" s="298"/>
    </row>
    <row r="8" spans="1:19" ht="13.5" customHeight="1" x14ac:dyDescent="0.2">
      <c r="C8" s="233"/>
      <c r="K8" s="298"/>
      <c r="L8" s="298"/>
      <c r="M8" s="298"/>
      <c r="N8" s="298"/>
      <c r="O8" s="298"/>
      <c r="P8" s="298"/>
      <c r="Q8" s="298"/>
      <c r="R8" s="298"/>
      <c r="S8" s="298"/>
    </row>
    <row r="9" spans="1:19" x14ac:dyDescent="0.2">
      <c r="B9" s="293" t="s">
        <v>48</v>
      </c>
      <c r="C9" s="293"/>
      <c r="D9" s="293"/>
      <c r="E9" s="293"/>
      <c r="F9" s="293"/>
      <c r="G9" s="293"/>
      <c r="H9" s="293"/>
      <c r="I9" s="293"/>
      <c r="K9" s="298"/>
      <c r="L9" s="298"/>
      <c r="M9" s="298"/>
      <c r="N9" s="298"/>
      <c r="O9" s="298"/>
      <c r="P9" s="298"/>
      <c r="Q9" s="298"/>
      <c r="R9" s="298"/>
      <c r="S9" s="298"/>
    </row>
    <row r="10" spans="1:19" ht="3.75" customHeight="1" x14ac:dyDescent="0.2">
      <c r="K10" s="298"/>
      <c r="L10" s="298"/>
      <c r="M10" s="298"/>
      <c r="N10" s="298"/>
      <c r="O10" s="298"/>
      <c r="P10" s="298"/>
      <c r="Q10" s="298"/>
      <c r="R10" s="298"/>
      <c r="S10" s="298"/>
    </row>
    <row r="11" spans="1:19" x14ac:dyDescent="0.2">
      <c r="B11" s="231" t="s">
        <v>74</v>
      </c>
      <c r="C11" s="294"/>
      <c r="D11" s="294"/>
      <c r="E11" s="294"/>
      <c r="F11" s="294"/>
      <c r="G11" s="294"/>
      <c r="H11" s="294"/>
      <c r="I11" s="294"/>
      <c r="K11" s="298"/>
      <c r="L11" s="298"/>
      <c r="M11" s="298"/>
      <c r="N11" s="298"/>
      <c r="O11" s="298"/>
      <c r="P11" s="298"/>
      <c r="Q11" s="298"/>
      <c r="R11" s="298"/>
      <c r="S11" s="298"/>
    </row>
    <row r="12" spans="1:19" ht="5.25" customHeight="1" x14ac:dyDescent="0.2">
      <c r="C12" s="270"/>
      <c r="D12" s="270"/>
      <c r="E12" s="270"/>
      <c r="F12" s="270"/>
      <c r="G12" s="270"/>
      <c r="H12" s="270"/>
      <c r="I12" s="270"/>
    </row>
    <row r="13" spans="1:19" x14ac:dyDescent="0.2">
      <c r="B13" s="231" t="s">
        <v>41</v>
      </c>
      <c r="C13" s="295"/>
      <c r="D13" s="295"/>
      <c r="E13" s="295"/>
      <c r="F13" s="295"/>
      <c r="G13" s="295"/>
      <c r="H13" s="295"/>
      <c r="I13" s="295"/>
    </row>
    <row r="14" spans="1:19" ht="4.5" customHeight="1" x14ac:dyDescent="0.2">
      <c r="C14" s="270"/>
      <c r="D14" s="270"/>
      <c r="E14" s="270"/>
      <c r="F14" s="270"/>
      <c r="G14" s="270"/>
      <c r="H14" s="270"/>
      <c r="I14" s="270"/>
    </row>
    <row r="15" spans="1:19" x14ac:dyDescent="0.2">
      <c r="B15" s="231" t="s">
        <v>49</v>
      </c>
      <c r="C15" s="260"/>
      <c r="E15" s="295"/>
      <c r="F15" s="295"/>
      <c r="G15" s="295"/>
      <c r="H15" s="295"/>
      <c r="I15" s="295"/>
    </row>
    <row r="16" spans="1:19" ht="5.25" customHeight="1" x14ac:dyDescent="0.2"/>
    <row r="17" spans="2:4" hidden="1" x14ac:dyDescent="0.2">
      <c r="B17" s="231" t="s">
        <v>54</v>
      </c>
      <c r="C17" s="231" t="s">
        <v>55</v>
      </c>
    </row>
    <row r="18" spans="2:4" ht="5.25" hidden="1" customHeight="1" x14ac:dyDescent="0.2"/>
    <row r="19" spans="2:4" hidden="1" x14ac:dyDescent="0.2">
      <c r="B19" s="231" t="s">
        <v>47</v>
      </c>
      <c r="C19" s="231" t="s">
        <v>56</v>
      </c>
    </row>
    <row r="20" spans="2:4" ht="5.25" hidden="1" customHeight="1" x14ac:dyDescent="0.2"/>
    <row r="21" spans="2:4" hidden="1" x14ac:dyDescent="0.2">
      <c r="B21" s="231" t="s">
        <v>50</v>
      </c>
    </row>
    <row r="22" spans="2:4" ht="3.75" hidden="1" customHeight="1" x14ac:dyDescent="0.2"/>
    <row r="23" spans="2:4" ht="14.25" hidden="1" x14ac:dyDescent="0.2">
      <c r="B23" s="232" t="s">
        <v>51</v>
      </c>
      <c r="C23" s="261"/>
      <c r="D23" s="231" t="s">
        <v>53</v>
      </c>
    </row>
    <row r="24" spans="2:4" ht="4.5" hidden="1" customHeight="1" x14ac:dyDescent="0.2">
      <c r="B24" s="232"/>
    </row>
    <row r="25" spans="2:4" ht="14.25" hidden="1" x14ac:dyDescent="0.2">
      <c r="B25" s="232" t="s">
        <v>52</v>
      </c>
      <c r="C25" s="261"/>
      <c r="D25" s="231" t="s">
        <v>53</v>
      </c>
    </row>
    <row r="26" spans="2:4" ht="3.75" hidden="1" customHeight="1" x14ac:dyDescent="0.2"/>
    <row r="27" spans="2:4" ht="12.75" hidden="1" customHeight="1" x14ac:dyDescent="0.2">
      <c r="B27" s="231" t="s">
        <v>60</v>
      </c>
    </row>
    <row r="28" spans="2:4" ht="3" hidden="1" customHeight="1" x14ac:dyDescent="0.2"/>
    <row r="29" spans="2:4" ht="12.75" hidden="1" customHeight="1" x14ac:dyDescent="0.2">
      <c r="B29" s="232" t="s">
        <v>61</v>
      </c>
      <c r="C29" s="261"/>
      <c r="D29" s="231" t="s">
        <v>63</v>
      </c>
    </row>
    <row r="30" spans="2:4" ht="3.75" hidden="1" customHeight="1" x14ac:dyDescent="0.2">
      <c r="B30" s="232"/>
    </row>
    <row r="31" spans="2:4" ht="12.75" hidden="1" customHeight="1" x14ac:dyDescent="0.2">
      <c r="B31" s="232" t="s">
        <v>62</v>
      </c>
      <c r="C31" s="261"/>
      <c r="D31" s="231" t="s">
        <v>63</v>
      </c>
    </row>
    <row r="32" spans="2:4" ht="3.75" hidden="1" customHeight="1" x14ac:dyDescent="0.2"/>
    <row r="33" spans="2:13" ht="4.5" hidden="1" customHeight="1" x14ac:dyDescent="0.2"/>
    <row r="34" spans="2:13" hidden="1" x14ac:dyDescent="0.2">
      <c r="B34" s="231" t="s">
        <v>57</v>
      </c>
      <c r="C34" s="261"/>
    </row>
    <row r="35" spans="2:13" ht="3" hidden="1" customHeight="1" x14ac:dyDescent="0.2"/>
    <row r="36" spans="2:13" hidden="1" x14ac:dyDescent="0.2">
      <c r="B36" s="231" t="s">
        <v>64</v>
      </c>
      <c r="C36" s="261"/>
    </row>
    <row r="37" spans="2:13" ht="3" hidden="1" customHeight="1" x14ac:dyDescent="0.2"/>
    <row r="38" spans="2:13" hidden="1" x14ac:dyDescent="0.2">
      <c r="B38" s="231" t="s">
        <v>58</v>
      </c>
      <c r="C38" s="297"/>
      <c r="D38" s="297"/>
      <c r="E38" s="297"/>
      <c r="F38" s="297"/>
      <c r="G38" s="297"/>
      <c r="H38" s="297"/>
      <c r="I38" s="297"/>
    </row>
    <row r="39" spans="2:13" ht="4.5" hidden="1" customHeight="1" x14ac:dyDescent="0.2"/>
    <row r="40" spans="2:13" hidden="1" x14ac:dyDescent="0.2">
      <c r="B40" s="231" t="s">
        <v>70</v>
      </c>
      <c r="C40" s="261"/>
    </row>
    <row r="41" spans="2:13" ht="3" hidden="1" customHeight="1" x14ac:dyDescent="0.2">
      <c r="C41" s="270"/>
      <c r="D41" s="270"/>
      <c r="E41" s="270"/>
      <c r="F41" s="270"/>
      <c r="G41" s="270"/>
      <c r="H41" s="270"/>
      <c r="I41" s="270"/>
      <c r="J41" s="270"/>
    </row>
    <row r="42" spans="2:13" hidden="1" x14ac:dyDescent="0.2">
      <c r="B42" s="231" t="s">
        <v>71</v>
      </c>
      <c r="C42" s="296"/>
      <c r="D42" s="296"/>
      <c r="E42" s="296"/>
      <c r="F42" s="297"/>
      <c r="G42" s="297"/>
      <c r="H42" s="297"/>
      <c r="I42" s="297"/>
      <c r="J42" s="297"/>
    </row>
    <row r="43" spans="2:13" x14ac:dyDescent="0.2">
      <c r="B43" s="229" t="s">
        <v>1253</v>
      </c>
      <c r="C43" s="301"/>
      <c r="D43" s="301"/>
      <c r="E43" s="301"/>
      <c r="F43" s="301"/>
      <c r="G43" s="301"/>
      <c r="H43" s="301"/>
      <c r="I43" s="301"/>
      <c r="J43" s="232" t="str">
        <f>IF(ISBLANK(M43),"",M43)</f>
        <v/>
      </c>
      <c r="M43" s="269" t="str">
        <f>IF(ISBLANK(C43),"",(VLOOKUP($C$43,Luokitukset!$K$12:$L$371,2,FALSE)))</f>
        <v/>
      </c>
    </row>
    <row r="44" spans="2:13" hidden="1" x14ac:dyDescent="0.2">
      <c r="B44" s="231" t="s">
        <v>66</v>
      </c>
      <c r="C44" s="297"/>
      <c r="D44" s="297"/>
      <c r="E44" s="297"/>
      <c r="F44" s="297"/>
      <c r="G44" s="297"/>
      <c r="H44" s="297"/>
      <c r="I44" s="297"/>
      <c r="J44" s="297"/>
    </row>
    <row r="45" spans="2:13" ht="3.75" hidden="1" customHeight="1" x14ac:dyDescent="0.2">
      <c r="C45" s="299"/>
      <c r="D45" s="299"/>
      <c r="E45" s="299"/>
      <c r="F45" s="299"/>
      <c r="G45" s="299"/>
      <c r="H45" s="299"/>
      <c r="I45" s="299"/>
      <c r="J45" s="299"/>
    </row>
    <row r="46" spans="2:13" hidden="1" x14ac:dyDescent="0.2">
      <c r="B46" s="231" t="s">
        <v>67</v>
      </c>
    </row>
    <row r="47" spans="2:13" hidden="1" x14ac:dyDescent="0.2">
      <c r="B47" s="232" t="s">
        <v>68</v>
      </c>
      <c r="C47" s="297"/>
      <c r="D47" s="297"/>
      <c r="E47" s="297"/>
      <c r="F47" s="297"/>
      <c r="G47" s="297"/>
      <c r="H47" s="297"/>
      <c r="I47" s="297"/>
      <c r="J47" s="297"/>
    </row>
    <row r="48" spans="2:13" ht="4.5" hidden="1" customHeight="1" x14ac:dyDescent="0.2">
      <c r="B48" s="232"/>
      <c r="C48" s="262"/>
      <c r="D48" s="262"/>
      <c r="E48" s="262"/>
      <c r="F48" s="262"/>
      <c r="G48" s="262"/>
      <c r="H48" s="262"/>
      <c r="I48" s="262"/>
      <c r="J48" s="262"/>
    </row>
    <row r="49" spans="2:10" hidden="1" x14ac:dyDescent="0.2">
      <c r="B49" s="232" t="s">
        <v>69</v>
      </c>
      <c r="C49" s="297"/>
      <c r="D49" s="297"/>
      <c r="E49" s="297"/>
      <c r="F49" s="297"/>
      <c r="G49" s="297"/>
      <c r="H49" s="297"/>
      <c r="I49" s="297"/>
      <c r="J49" s="297"/>
    </row>
    <row r="50" spans="2:10" ht="7.5" hidden="1" customHeight="1" x14ac:dyDescent="0.2">
      <c r="B50" s="232"/>
      <c r="C50" s="271"/>
      <c r="D50" s="271"/>
      <c r="E50" s="271"/>
      <c r="F50" s="271"/>
      <c r="G50" s="271"/>
      <c r="H50" s="271"/>
      <c r="I50" s="271"/>
      <c r="J50" s="271"/>
    </row>
    <row r="51" spans="2:10" hidden="1" x14ac:dyDescent="0.2">
      <c r="B51" s="231" t="s">
        <v>59</v>
      </c>
      <c r="C51" s="299"/>
      <c r="D51" s="299"/>
      <c r="E51" s="299"/>
      <c r="F51" s="299"/>
      <c r="G51" s="299"/>
      <c r="H51" s="299"/>
      <c r="I51" s="299"/>
      <c r="J51" s="299"/>
    </row>
    <row r="52" spans="2:10" x14ac:dyDescent="0.2">
      <c r="C52" s="299"/>
      <c r="D52" s="299"/>
      <c r="E52" s="299"/>
      <c r="F52" s="299"/>
      <c r="G52" s="299"/>
      <c r="H52" s="299"/>
      <c r="I52" s="299"/>
      <c r="J52" s="299"/>
    </row>
    <row r="53" spans="2:10" x14ac:dyDescent="0.2">
      <c r="B53" s="231" t="s">
        <v>75</v>
      </c>
    </row>
    <row r="54" spans="2:10" ht="3.75" customHeight="1" x14ac:dyDescent="0.2">
      <c r="C54" s="270"/>
      <c r="D54" s="270"/>
      <c r="E54" s="270"/>
      <c r="F54" s="270"/>
      <c r="G54" s="270"/>
      <c r="H54" s="270"/>
      <c r="I54" s="270"/>
      <c r="J54" s="270"/>
    </row>
    <row r="55" spans="2:10" ht="14.25" customHeight="1" x14ac:dyDescent="0.2">
      <c r="B55" s="231" t="s">
        <v>77</v>
      </c>
      <c r="C55" s="294"/>
      <c r="D55" s="294"/>
      <c r="E55" s="294"/>
      <c r="F55" s="294"/>
      <c r="G55" s="294"/>
      <c r="H55" s="294"/>
      <c r="I55" s="294"/>
      <c r="J55" s="294"/>
    </row>
    <row r="56" spans="2:10" s="233" customFormat="1" ht="5.25" customHeight="1" x14ac:dyDescent="0.2">
      <c r="C56" s="263"/>
      <c r="D56" s="263"/>
      <c r="E56" s="263"/>
      <c r="F56" s="263"/>
      <c r="G56" s="263"/>
      <c r="H56" s="263"/>
      <c r="I56" s="263"/>
      <c r="J56" s="263"/>
    </row>
    <row r="57" spans="2:10" ht="14.25" customHeight="1" x14ac:dyDescent="0.2">
      <c r="B57" s="231" t="s">
        <v>76</v>
      </c>
      <c r="C57" s="294"/>
      <c r="D57" s="294"/>
      <c r="E57" s="294"/>
      <c r="F57" s="294"/>
      <c r="G57" s="294"/>
      <c r="H57" s="294"/>
      <c r="I57" s="294"/>
      <c r="J57" s="294"/>
    </row>
    <row r="58" spans="2:10" x14ac:dyDescent="0.2">
      <c r="C58" s="299"/>
      <c r="D58" s="299"/>
      <c r="E58" s="299"/>
      <c r="F58" s="299"/>
      <c r="G58" s="299"/>
      <c r="H58" s="299"/>
      <c r="I58" s="299"/>
      <c r="J58" s="299"/>
    </row>
    <row r="59" spans="2:10" x14ac:dyDescent="0.2">
      <c r="C59" s="300" t="s">
        <v>116</v>
      </c>
      <c r="D59" s="300"/>
      <c r="E59" s="300"/>
      <c r="F59" s="300"/>
      <c r="G59" s="300"/>
      <c r="H59" s="300"/>
      <c r="I59" s="300"/>
      <c r="J59" s="300"/>
    </row>
    <row r="60" spans="2:10" x14ac:dyDescent="0.2">
      <c r="B60" s="231" t="s">
        <v>1304</v>
      </c>
      <c r="C60" s="295"/>
      <c r="D60" s="295"/>
      <c r="E60" s="295"/>
      <c r="F60" s="270"/>
      <c r="G60" s="270"/>
      <c r="H60" s="270"/>
      <c r="I60" s="270"/>
      <c r="J60" s="270"/>
    </row>
    <row r="61" spans="2:10" x14ac:dyDescent="0.2">
      <c r="B61" s="231" t="s">
        <v>1098</v>
      </c>
      <c r="C61" s="295"/>
      <c r="D61" s="295"/>
      <c r="E61" s="295"/>
      <c r="F61" s="270"/>
      <c r="G61" s="270"/>
      <c r="H61" s="270"/>
      <c r="I61" s="270"/>
      <c r="J61" s="270"/>
    </row>
    <row r="62" spans="2:10" x14ac:dyDescent="0.2">
      <c r="B62" s="231" t="s">
        <v>1099</v>
      </c>
      <c r="C62" s="295"/>
      <c r="D62" s="295"/>
      <c r="E62" s="295"/>
      <c r="F62" s="270"/>
      <c r="G62" s="270"/>
      <c r="H62" s="270"/>
      <c r="I62" s="270"/>
      <c r="J62" s="270"/>
    </row>
    <row r="63" spans="2:10" x14ac:dyDescent="0.2">
      <c r="B63" s="231" t="s">
        <v>57</v>
      </c>
      <c r="C63" s="295"/>
      <c r="D63" s="295"/>
      <c r="E63" s="295"/>
      <c r="F63" s="270"/>
      <c r="G63" s="270"/>
      <c r="H63" s="270"/>
      <c r="I63" s="270"/>
      <c r="J63" s="270"/>
    </row>
    <row r="64" spans="2:10" x14ac:dyDescent="0.2">
      <c r="B64" s="231" t="s">
        <v>117</v>
      </c>
      <c r="C64" s="295"/>
      <c r="D64" s="295"/>
      <c r="E64" s="295"/>
      <c r="F64" s="271"/>
      <c r="G64" s="271"/>
      <c r="H64" s="271"/>
      <c r="I64" s="271"/>
      <c r="J64" s="270"/>
    </row>
    <row r="65" spans="2:13" x14ac:dyDescent="0.2">
      <c r="B65" s="229" t="s">
        <v>1252</v>
      </c>
      <c r="C65" s="301"/>
      <c r="D65" s="301"/>
      <c r="E65" s="301"/>
      <c r="F65" s="301"/>
      <c r="G65" s="301"/>
      <c r="H65" s="301"/>
      <c r="I65" s="301"/>
      <c r="J65" s="232" t="str">
        <f>IF(ISBLANK(M65),"",M65)</f>
        <v/>
      </c>
      <c r="M65" s="269" t="str">
        <f>IF(ISBLANK(C65),"",VLOOKUP($C$65,Luokitukset!$C$12:$D$115,2,FALSE))</f>
        <v/>
      </c>
    </row>
    <row r="66" spans="2:13" x14ac:dyDescent="0.2">
      <c r="C66" s="299"/>
      <c r="D66" s="299"/>
      <c r="E66" s="299"/>
      <c r="F66" s="299"/>
      <c r="G66" s="299"/>
      <c r="H66" s="299"/>
      <c r="I66" s="299"/>
      <c r="J66" s="299"/>
    </row>
    <row r="67" spans="2:13" x14ac:dyDescent="0.2">
      <c r="C67" s="274" t="s">
        <v>118</v>
      </c>
      <c r="D67" s="274"/>
      <c r="E67" s="274"/>
      <c r="F67" s="274"/>
      <c r="G67" s="275" t="s">
        <v>121</v>
      </c>
      <c r="H67" s="274"/>
      <c r="I67" s="274"/>
      <c r="J67" s="274"/>
    </row>
    <row r="68" spans="2:13" x14ac:dyDescent="0.2">
      <c r="B68" s="229" t="s">
        <v>119</v>
      </c>
      <c r="C68" s="294"/>
      <c r="D68" s="294"/>
      <c r="E68" s="294"/>
      <c r="F68" s="294"/>
      <c r="G68" s="294"/>
      <c r="H68" s="276"/>
      <c r="I68" s="276"/>
      <c r="J68" s="276"/>
    </row>
    <row r="69" spans="2:13" x14ac:dyDescent="0.2">
      <c r="B69" s="231" t="s">
        <v>181</v>
      </c>
      <c r="C69" s="294"/>
      <c r="D69" s="294"/>
      <c r="E69" s="294"/>
      <c r="F69" s="294"/>
      <c r="G69" s="294"/>
      <c r="H69" s="276"/>
      <c r="I69" s="276"/>
      <c r="J69" s="276"/>
    </row>
    <row r="70" spans="2:13" x14ac:dyDescent="0.2">
      <c r="B70" s="231" t="s">
        <v>180</v>
      </c>
      <c r="C70" s="294"/>
      <c r="D70" s="294"/>
      <c r="E70" s="294"/>
      <c r="F70" s="294"/>
      <c r="G70" s="294"/>
      <c r="H70" s="276"/>
      <c r="I70" s="276"/>
      <c r="J70" s="276"/>
    </row>
    <row r="71" spans="2:13" x14ac:dyDescent="0.2">
      <c r="B71" s="231" t="s">
        <v>120</v>
      </c>
      <c r="C71" s="294"/>
      <c r="D71" s="294"/>
      <c r="E71" s="294"/>
      <c r="F71" s="294"/>
      <c r="G71" s="294"/>
      <c r="H71" s="270"/>
      <c r="I71" s="270"/>
      <c r="J71" s="270"/>
    </row>
    <row r="72" spans="2:13" x14ac:dyDescent="0.2">
      <c r="B72" s="231" t="s">
        <v>182</v>
      </c>
      <c r="C72" s="294"/>
      <c r="D72" s="294"/>
      <c r="E72" s="294"/>
      <c r="F72" s="294"/>
      <c r="G72" s="294"/>
      <c r="H72" s="270"/>
      <c r="I72" s="270"/>
      <c r="J72" s="270"/>
    </row>
    <row r="73" spans="2:13" x14ac:dyDescent="0.2">
      <c r="C73" s="299"/>
      <c r="D73" s="299"/>
      <c r="E73" s="299"/>
      <c r="F73" s="299"/>
      <c r="G73" s="299"/>
      <c r="H73" s="299"/>
      <c r="I73" s="299"/>
      <c r="J73" s="299"/>
    </row>
    <row r="74" spans="2:13" x14ac:dyDescent="0.2">
      <c r="C74" s="299"/>
      <c r="D74" s="299"/>
      <c r="E74" s="299"/>
      <c r="F74" s="299"/>
      <c r="G74" s="299"/>
      <c r="H74" s="299"/>
      <c r="I74" s="299"/>
      <c r="J74" s="299"/>
    </row>
  </sheetData>
  <sheetProtection algorithmName="SHA-512" hashValue="HOx2DvQPoMMRmI+7pdmENXJgkvPtOrqaogylabVfChwH+Hic4E3ttpmU7/XWKdaekoUGTVbuTBqut/4/1tZXkg==" saltValue="d9yYtubq5MAV0gZn5zKRjQ==" spinCount="100000" sheet="1" objects="1" scenarios="1"/>
  <mergeCells count="33">
    <mergeCell ref="C70:G70"/>
    <mergeCell ref="C71:G71"/>
    <mergeCell ref="C72:G72"/>
    <mergeCell ref="C65:I65"/>
    <mergeCell ref="C64:E64"/>
    <mergeCell ref="C68:G68"/>
    <mergeCell ref="C69:G69"/>
    <mergeCell ref="C44:J44"/>
    <mergeCell ref="C58:J58"/>
    <mergeCell ref="C57:J57"/>
    <mergeCell ref="C51:J51"/>
    <mergeCell ref="C52:J52"/>
    <mergeCell ref="K5:S11"/>
    <mergeCell ref="C74:J74"/>
    <mergeCell ref="C38:I38"/>
    <mergeCell ref="C73:J73"/>
    <mergeCell ref="C66:J66"/>
    <mergeCell ref="C55:J55"/>
    <mergeCell ref="C59:J59"/>
    <mergeCell ref="C45:J45"/>
    <mergeCell ref="C47:J47"/>
    <mergeCell ref="C49:J49"/>
    <mergeCell ref="E15:I15"/>
    <mergeCell ref="C43:I43"/>
    <mergeCell ref="C60:E60"/>
    <mergeCell ref="C61:E61"/>
    <mergeCell ref="C62:E62"/>
    <mergeCell ref="C63:E63"/>
    <mergeCell ref="B3:C3"/>
    <mergeCell ref="B9:I9"/>
    <mergeCell ref="C11:I11"/>
    <mergeCell ref="C13:I13"/>
    <mergeCell ref="C42:J42"/>
  </mergeCells>
  <phoneticPr fontId="14" type="noConversion"/>
  <dataValidations count="3">
    <dataValidation type="list" allowBlank="1" showInputMessage="1" showErrorMessage="1" sqref="C43:I43" xr:uid="{00000000-0002-0000-0000-000000000000}">
      <formula1>_TOL2008</formula1>
    </dataValidation>
    <dataValidation type="list" allowBlank="1" showInputMessage="1" showErrorMessage="1" sqref="C68:G68" xr:uid="{00000000-0002-0000-0000-000001000000}">
      <formula1>TOPO</formula1>
    </dataValidation>
    <dataValidation type="list" allowBlank="1" showInputMessage="1" showErrorMessage="1" sqref="C65:I65" xr:uid="{00000000-0002-0000-0000-000002000000}">
      <formula1>Rakennustyyppi</formula1>
    </dataValidation>
  </dataValidations>
  <pageMargins left="0.75" right="0.75" top="1" bottom="1" header="0.5" footer="0.5"/>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6"/>
  <sheetViews>
    <sheetView showGridLines="0" zoomScaleNormal="100" workbookViewId="0">
      <selection activeCell="B7" sqref="B7"/>
    </sheetView>
  </sheetViews>
  <sheetFormatPr defaultRowHeight="12.75" x14ac:dyDescent="0.2"/>
  <cols>
    <col min="1" max="1" width="5" customWidth="1"/>
    <col min="4" max="4" width="12.140625" customWidth="1"/>
    <col min="5" max="5" width="0.85546875" customWidth="1"/>
    <col min="6" max="6" width="11.42578125" customWidth="1"/>
    <col min="7" max="7" width="0.85546875" customWidth="1"/>
    <col min="8" max="8" width="11.85546875" customWidth="1"/>
    <col min="9" max="9" width="5.85546875" customWidth="1"/>
    <col min="11" max="11" width="0.85546875" customWidth="1"/>
    <col min="12" max="12" width="9.7109375" customWidth="1"/>
    <col min="16" max="16" width="1.5703125" style="93" customWidth="1"/>
    <col min="18" max="18" width="6.28515625" style="93" customWidth="1"/>
    <col min="19" max="19" width="0" hidden="1" customWidth="1"/>
    <col min="20" max="20" width="1.5703125" style="93" hidden="1" customWidth="1"/>
    <col min="21" max="21" width="0" hidden="1" customWidth="1"/>
    <col min="22" max="22" width="1.5703125" style="93" customWidth="1"/>
  </cols>
  <sheetData>
    <row r="1" spans="1:22" x14ac:dyDescent="0.2">
      <c r="A1" s="250" t="str">
        <f>Kohdetiedot!A1</f>
        <v>Päätaulu Täsmäkatselmus</v>
      </c>
      <c r="B1" s="251"/>
      <c r="C1" s="252"/>
      <c r="D1" s="251" t="s">
        <v>102</v>
      </c>
      <c r="E1" s="138"/>
      <c r="F1" s="144" t="s">
        <v>65</v>
      </c>
      <c r="G1" s="144"/>
      <c r="H1" s="138" t="str">
        <f>CONCATENATE(Kohdetiedot!E3,"/",Kohdetiedot!G3,"/",Kohdetiedot!I3)</f>
        <v>/31/</v>
      </c>
      <c r="I1" s="138"/>
      <c r="J1" s="138"/>
      <c r="K1" s="138"/>
      <c r="L1" s="138"/>
    </row>
    <row r="2" spans="1:22" ht="4.5" customHeight="1" x14ac:dyDescent="0.2">
      <c r="A2" s="135"/>
      <c r="B2" s="138"/>
      <c r="C2" s="138"/>
      <c r="D2" s="138"/>
      <c r="E2" s="138"/>
      <c r="F2" s="138"/>
      <c r="G2" s="138"/>
      <c r="H2" s="138"/>
      <c r="I2" s="138"/>
      <c r="J2" s="138"/>
      <c r="K2" s="138"/>
      <c r="L2" s="138"/>
    </row>
    <row r="3" spans="1:22" ht="4.5" customHeight="1" x14ac:dyDescent="0.2">
      <c r="A3" s="135"/>
      <c r="B3" s="138"/>
      <c r="C3" s="138"/>
      <c r="D3" s="138"/>
      <c r="E3" s="138"/>
      <c r="F3" s="138"/>
      <c r="G3" s="138"/>
      <c r="H3" s="138"/>
      <c r="I3" s="138"/>
      <c r="J3" s="138"/>
      <c r="K3" s="138"/>
      <c r="L3" s="138"/>
    </row>
    <row r="4" spans="1:22" ht="11.25" customHeight="1" x14ac:dyDescent="0.2">
      <c r="N4" s="157" t="s">
        <v>99</v>
      </c>
      <c r="O4" s="157"/>
      <c r="P4" s="158"/>
      <c r="Q4" s="157"/>
    </row>
    <row r="5" spans="1:22" x14ac:dyDescent="0.2">
      <c r="B5" s="243" t="s">
        <v>0</v>
      </c>
      <c r="C5" s="235"/>
      <c r="D5" s="234" t="s">
        <v>1</v>
      </c>
      <c r="E5" s="234"/>
      <c r="F5" s="234"/>
      <c r="G5" s="234"/>
      <c r="H5" s="234"/>
      <c r="I5" s="235"/>
      <c r="J5" s="234" t="s">
        <v>2</v>
      </c>
      <c r="K5" s="234"/>
      <c r="L5" s="236"/>
      <c r="N5" s="160" t="s">
        <v>101</v>
      </c>
      <c r="O5" s="160"/>
      <c r="P5" s="161"/>
      <c r="Q5" s="160"/>
      <c r="R5" s="161"/>
      <c r="S5" s="160"/>
      <c r="T5" s="161"/>
      <c r="U5" s="160"/>
      <c r="V5" s="161"/>
    </row>
    <row r="6" spans="1:22" x14ac:dyDescent="0.2">
      <c r="B6" s="244"/>
      <c r="C6" s="239"/>
      <c r="D6" s="237"/>
      <c r="E6" s="237"/>
      <c r="F6" s="238"/>
      <c r="G6" s="238"/>
      <c r="H6" s="238"/>
      <c r="I6" s="239"/>
      <c r="J6" s="238"/>
      <c r="K6" s="238"/>
      <c r="L6" s="240"/>
    </row>
    <row r="7" spans="1:22" x14ac:dyDescent="0.2">
      <c r="B7" s="145" t="str">
        <f>IF(ISBLANK(Kohdetiedot!C6),"",(YEAR(Kohdetiedot!C6)-1))</f>
        <v/>
      </c>
      <c r="C7" s="242"/>
      <c r="D7" s="241"/>
      <c r="E7" s="241"/>
      <c r="F7" s="241"/>
      <c r="G7" s="241"/>
      <c r="H7" s="241"/>
      <c r="I7" s="242"/>
      <c r="J7" s="241"/>
      <c r="K7" s="241"/>
      <c r="L7" s="242"/>
    </row>
    <row r="8" spans="1:22" x14ac:dyDescent="0.2">
      <c r="B8" s="1" t="s">
        <v>90</v>
      </c>
      <c r="C8" s="2"/>
      <c r="D8" s="3"/>
      <c r="E8" s="3"/>
      <c r="F8" s="2"/>
      <c r="G8" s="109"/>
      <c r="H8" s="3"/>
      <c r="I8" s="2"/>
      <c r="J8" s="3"/>
      <c r="K8" s="3"/>
      <c r="L8" s="4"/>
    </row>
    <row r="9" spans="1:22" x14ac:dyDescent="0.2">
      <c r="B9" s="162">
        <f>D32+D36+D38+D40+D44+D46</f>
        <v>0</v>
      </c>
      <c r="C9" s="5" t="s">
        <v>3</v>
      </c>
      <c r="D9" s="6">
        <f>Toimenpiteet!J38</f>
        <v>0</v>
      </c>
      <c r="E9" s="6"/>
      <c r="F9" s="2" t="s">
        <v>3</v>
      </c>
      <c r="G9" s="109"/>
      <c r="H9" s="6" t="str">
        <f>+IF(B9&lt;&gt;0,D9/B9*100,"")</f>
        <v/>
      </c>
      <c r="I9" s="2" t="s">
        <v>5</v>
      </c>
      <c r="J9" s="164">
        <v>0</v>
      </c>
      <c r="K9" s="146"/>
      <c r="L9" s="8" t="s">
        <v>6</v>
      </c>
      <c r="N9" t="s">
        <v>95</v>
      </c>
    </row>
    <row r="10" spans="1:22" x14ac:dyDescent="0.2">
      <c r="B10" s="163">
        <f>F32+F36+F38+F40+F44+F46</f>
        <v>0</v>
      </c>
      <c r="C10" s="5" t="s">
        <v>7</v>
      </c>
      <c r="D10" s="6">
        <f>Toimenpiteet!N38+Toimenpiteet!P38</f>
        <v>0</v>
      </c>
      <c r="E10" s="6"/>
      <c r="F10" s="2" t="s">
        <v>7</v>
      </c>
      <c r="G10" s="109"/>
      <c r="H10" s="6" t="str">
        <f>+IF(B10&lt;&gt;0,D10/B10*100,"")</f>
        <v/>
      </c>
      <c r="I10" s="2" t="s">
        <v>5</v>
      </c>
      <c r="J10" s="147"/>
      <c r="K10" s="147"/>
      <c r="L10" s="148"/>
      <c r="N10" t="s">
        <v>96</v>
      </c>
    </row>
    <row r="11" spans="1:22" ht="14.25" x14ac:dyDescent="0.2">
      <c r="B11" s="155"/>
      <c r="C11" s="5"/>
      <c r="D11" s="6">
        <f>Toimenpiteet!L38</f>
        <v>0</v>
      </c>
      <c r="E11" s="6"/>
      <c r="F11" s="2" t="s">
        <v>8</v>
      </c>
      <c r="G11" s="109"/>
      <c r="H11" s="7"/>
      <c r="I11" s="2"/>
      <c r="J11" s="147"/>
      <c r="K11" s="147"/>
      <c r="L11" s="148"/>
    </row>
    <row r="12" spans="1:22" x14ac:dyDescent="0.2">
      <c r="B12" s="9" t="s">
        <v>69</v>
      </c>
      <c r="C12" s="10"/>
      <c r="D12" s="11"/>
      <c r="E12" s="11"/>
      <c r="F12" s="12"/>
      <c r="G12" s="13"/>
      <c r="H12" s="13"/>
      <c r="I12" s="12"/>
      <c r="J12" s="13"/>
      <c r="K12" s="13"/>
      <c r="L12" s="14"/>
    </row>
    <row r="13" spans="1:22" x14ac:dyDescent="0.2">
      <c r="B13" s="105"/>
      <c r="C13" s="5" t="s">
        <v>3</v>
      </c>
      <c r="D13" s="6">
        <f>Toimenpiteet!V38</f>
        <v>0</v>
      </c>
      <c r="E13" s="6"/>
      <c r="F13" s="2" t="s">
        <v>3</v>
      </c>
      <c r="G13" s="109"/>
      <c r="H13" s="6" t="str">
        <f>+IF(B13&lt;&gt;0,D13/B13*100,"")</f>
        <v/>
      </c>
      <c r="I13" s="2" t="s">
        <v>5</v>
      </c>
      <c r="J13" s="164">
        <v>0</v>
      </c>
      <c r="K13" s="146"/>
      <c r="L13" s="8" t="s">
        <v>6</v>
      </c>
      <c r="N13" t="s">
        <v>97</v>
      </c>
    </row>
    <row r="14" spans="1:22" x14ac:dyDescent="0.2">
      <c r="B14" s="104"/>
      <c r="C14" s="5" t="s">
        <v>7</v>
      </c>
      <c r="D14" s="6">
        <f>Toimenpiteet!Z38+Toimenpiteet!AB38</f>
        <v>0</v>
      </c>
      <c r="E14" s="6"/>
      <c r="F14" s="2" t="s">
        <v>7</v>
      </c>
      <c r="G14" s="109"/>
      <c r="H14" s="6" t="str">
        <f>+IF(B14&lt;&gt;0,D14/B14*100,"")</f>
        <v/>
      </c>
      <c r="I14" s="2" t="s">
        <v>5</v>
      </c>
      <c r="J14" s="147"/>
      <c r="K14" s="147"/>
      <c r="L14" s="4"/>
    </row>
    <row r="15" spans="1:22" ht="14.25" x14ac:dyDescent="0.2">
      <c r="B15" s="155"/>
      <c r="C15" s="5"/>
      <c r="D15" s="6">
        <f>Toimenpiteet!X38</f>
        <v>0</v>
      </c>
      <c r="E15" s="6"/>
      <c r="F15" s="2" t="s">
        <v>8</v>
      </c>
      <c r="G15" s="109"/>
      <c r="H15" s="7" t="s">
        <v>4</v>
      </c>
      <c r="I15" s="2"/>
      <c r="J15" s="147"/>
      <c r="K15" s="147"/>
      <c r="L15" s="4"/>
    </row>
    <row r="16" spans="1:22" x14ac:dyDescent="0.2">
      <c r="B16" s="9" t="s">
        <v>9</v>
      </c>
      <c r="C16" s="10"/>
      <c r="D16" s="15"/>
      <c r="E16" s="15"/>
      <c r="F16" s="12"/>
      <c r="G16" s="13"/>
      <c r="H16" s="16"/>
      <c r="I16" s="12"/>
      <c r="J16" s="149"/>
      <c r="K16" s="149"/>
      <c r="L16" s="14"/>
    </row>
    <row r="17" spans="2:24" x14ac:dyDescent="0.2">
      <c r="B17" s="105"/>
      <c r="C17" s="5" t="s">
        <v>10</v>
      </c>
      <c r="D17" s="6">
        <f>Toimenpiteet!AD38</f>
        <v>0</v>
      </c>
      <c r="E17" s="6"/>
      <c r="F17" s="2" t="s">
        <v>10</v>
      </c>
      <c r="G17" s="109"/>
      <c r="H17" s="6" t="str">
        <f>+IF(B17&lt;&gt;0,D17/B17*100,"")</f>
        <v/>
      </c>
      <c r="I17" s="2" t="s">
        <v>5</v>
      </c>
      <c r="J17" s="164">
        <v>0</v>
      </c>
      <c r="K17" s="146"/>
      <c r="L17" s="8" t="s">
        <v>6</v>
      </c>
    </row>
    <row r="18" spans="2:24" x14ac:dyDescent="0.2">
      <c r="B18" s="104"/>
      <c r="C18" s="5" t="s">
        <v>7</v>
      </c>
      <c r="D18" s="6">
        <f>Toimenpiteet!AF38</f>
        <v>0</v>
      </c>
      <c r="E18" s="6"/>
      <c r="F18" s="2" t="s">
        <v>7</v>
      </c>
      <c r="G18" s="109"/>
      <c r="H18" s="6" t="str">
        <f>+IF(B18&lt;&gt;0,D18/B18*100,"")</f>
        <v/>
      </c>
      <c r="I18" s="2" t="s">
        <v>5</v>
      </c>
      <c r="J18" s="147"/>
      <c r="K18" s="147"/>
      <c r="L18" s="4"/>
    </row>
    <row r="19" spans="2:24" x14ac:dyDescent="0.2">
      <c r="B19" s="155"/>
      <c r="C19" s="5"/>
      <c r="D19" s="6"/>
      <c r="E19" s="6"/>
      <c r="F19" s="25"/>
      <c r="G19" s="109"/>
      <c r="H19" s="7"/>
      <c r="I19" s="2"/>
      <c r="J19" s="147"/>
      <c r="K19" s="147"/>
      <c r="L19" s="4"/>
    </row>
    <row r="20" spans="2:24" x14ac:dyDescent="0.2">
      <c r="B20" s="243" t="s">
        <v>11</v>
      </c>
      <c r="C20" s="235"/>
      <c r="D20" s="234" t="s">
        <v>12</v>
      </c>
      <c r="E20" s="234"/>
      <c r="F20" s="234"/>
      <c r="G20" s="234"/>
      <c r="H20" s="234"/>
      <c r="I20" s="235"/>
      <c r="J20" s="234" t="s">
        <v>13</v>
      </c>
      <c r="K20" s="234"/>
      <c r="L20" s="236"/>
    </row>
    <row r="21" spans="2:24" x14ac:dyDescent="0.2">
      <c r="B21" s="245"/>
      <c r="C21" s="246"/>
      <c r="D21" s="247"/>
      <c r="E21" s="247"/>
      <c r="F21" s="247"/>
      <c r="G21" s="247"/>
      <c r="H21" s="247"/>
      <c r="I21" s="246"/>
      <c r="J21" s="247"/>
      <c r="K21" s="247"/>
      <c r="L21" s="242"/>
    </row>
    <row r="22" spans="2:24" x14ac:dyDescent="0.2">
      <c r="B22" s="17"/>
      <c r="C22" s="18"/>
      <c r="D22" s="19"/>
      <c r="E22" s="19"/>
      <c r="F22" s="20"/>
      <c r="G22" s="110"/>
      <c r="H22" s="21"/>
      <c r="I22" s="20"/>
      <c r="J22" s="21"/>
      <c r="K22" s="21"/>
      <c r="L22" s="8"/>
    </row>
    <row r="23" spans="2:24" x14ac:dyDescent="0.2">
      <c r="B23" s="22">
        <f>B10+B14+B18</f>
        <v>0</v>
      </c>
      <c r="C23" s="18" t="s">
        <v>7</v>
      </c>
      <c r="D23" s="23">
        <f>D10+D14+D18</f>
        <v>0</v>
      </c>
      <c r="E23" s="23"/>
      <c r="F23" s="20" t="s">
        <v>7</v>
      </c>
      <c r="G23" s="110"/>
      <c r="H23" s="6" t="str">
        <f>+IF(B23&lt;&gt;0,D23/B23*100,"")</f>
        <v/>
      </c>
      <c r="I23" s="24" t="s">
        <v>5</v>
      </c>
      <c r="J23" s="19">
        <f>Toimenpiteet!F38</f>
        <v>0</v>
      </c>
      <c r="K23" s="19"/>
      <c r="L23" s="8" t="s">
        <v>6</v>
      </c>
    </row>
    <row r="24" spans="2:24" ht="14.25" x14ac:dyDescent="0.2">
      <c r="B24" s="101"/>
      <c r="C24" s="5"/>
      <c r="D24" s="108">
        <f>D11+D15</f>
        <v>0</v>
      </c>
      <c r="E24" s="108"/>
      <c r="F24" s="2" t="s">
        <v>8</v>
      </c>
      <c r="G24" s="109"/>
      <c r="H24" s="102" t="s">
        <v>4</v>
      </c>
      <c r="I24" s="2"/>
      <c r="J24" s="102"/>
      <c r="K24" s="102"/>
      <c r="L24" s="4"/>
    </row>
    <row r="25" spans="2:24" ht="6.75" customHeight="1" x14ac:dyDescent="0.2">
      <c r="B25" s="103"/>
      <c r="C25" s="107"/>
      <c r="D25" s="91"/>
      <c r="E25" s="91"/>
      <c r="F25" s="107"/>
      <c r="G25" s="91"/>
      <c r="H25" s="91"/>
      <c r="I25" s="107"/>
      <c r="J25" s="91"/>
      <c r="K25" s="91"/>
      <c r="L25" s="107"/>
    </row>
    <row r="26" spans="2:24" ht="6.75" customHeight="1" x14ac:dyDescent="0.2"/>
    <row r="27" spans="2:24" s="93" customFormat="1" ht="6.75" customHeight="1" x14ac:dyDescent="0.2"/>
    <row r="28" spans="2:24" ht="27.75" customHeight="1" x14ac:dyDescent="0.2">
      <c r="B28" s="303" t="s">
        <v>91</v>
      </c>
      <c r="C28" s="304"/>
      <c r="D28" s="304"/>
      <c r="E28" s="304"/>
      <c r="F28" s="305"/>
      <c r="G28" s="113"/>
      <c r="H28" s="306" t="s">
        <v>88</v>
      </c>
      <c r="I28" s="307"/>
      <c r="J28" s="307"/>
      <c r="K28" s="307"/>
      <c r="L28" s="308"/>
    </row>
    <row r="29" spans="2:24" x14ac:dyDescent="0.2">
      <c r="B29" s="92"/>
      <c r="C29" s="92"/>
      <c r="D29" s="100" t="s">
        <v>78</v>
      </c>
      <c r="E29" s="100"/>
      <c r="F29" s="100" t="s">
        <v>84</v>
      </c>
      <c r="G29" s="111"/>
      <c r="J29" s="100" t="s">
        <v>78</v>
      </c>
      <c r="K29" s="100"/>
      <c r="L29" s="100" t="s">
        <v>84</v>
      </c>
    </row>
    <row r="30" spans="2:24" x14ac:dyDescent="0.2">
      <c r="D30" s="90" t="s">
        <v>82</v>
      </c>
      <c r="E30" s="90"/>
      <c r="F30" s="90" t="s">
        <v>83</v>
      </c>
      <c r="G30" s="90"/>
      <c r="J30" s="90" t="s">
        <v>82</v>
      </c>
      <c r="K30" s="90"/>
      <c r="L30" s="90" t="s">
        <v>83</v>
      </c>
    </row>
    <row r="31" spans="2:24" ht="6" customHeight="1" x14ac:dyDescent="0.2">
      <c r="D31" s="90"/>
      <c r="E31" s="90"/>
      <c r="F31" s="90"/>
      <c r="G31" s="90"/>
    </row>
    <row r="32" spans="2:24" x14ac:dyDescent="0.2">
      <c r="B32" s="94" t="s">
        <v>94</v>
      </c>
      <c r="D32" s="106"/>
      <c r="E32" s="90"/>
      <c r="F32" s="106"/>
      <c r="G32" s="92"/>
      <c r="H32" s="92"/>
      <c r="I32" s="132" t="s">
        <v>80</v>
      </c>
      <c r="J32" s="106"/>
      <c r="K32" s="90"/>
      <c r="L32" s="106"/>
      <c r="N32" s="156" t="s">
        <v>98</v>
      </c>
      <c r="O32" s="93"/>
      <c r="Q32" s="93"/>
      <c r="S32" s="93"/>
      <c r="U32" s="93"/>
      <c r="W32" s="93"/>
      <c r="X32" s="93"/>
    </row>
    <row r="33" spans="2:24" ht="5.25" customHeight="1" x14ac:dyDescent="0.2">
      <c r="B33" s="94"/>
      <c r="D33" s="90"/>
      <c r="E33" s="90"/>
      <c r="F33" s="90"/>
      <c r="G33" s="90"/>
      <c r="H33" s="90"/>
      <c r="N33" s="93"/>
      <c r="O33" s="93"/>
      <c r="Q33" s="93"/>
      <c r="S33" s="93"/>
      <c r="U33" s="93"/>
      <c r="W33" s="130"/>
      <c r="X33" s="93"/>
    </row>
    <row r="34" spans="2:24" x14ac:dyDescent="0.2">
      <c r="B34" s="94" t="s">
        <v>73</v>
      </c>
      <c r="D34" s="90"/>
      <c r="E34" s="90"/>
      <c r="F34" s="90"/>
      <c r="G34" s="90"/>
      <c r="H34" s="90"/>
      <c r="L34" s="138"/>
      <c r="M34" s="138"/>
      <c r="N34" s="143"/>
      <c r="O34" s="143"/>
      <c r="P34" s="143"/>
      <c r="Q34" s="143"/>
      <c r="R34" s="143"/>
      <c r="S34" s="143"/>
      <c r="T34" s="143"/>
      <c r="U34" s="143"/>
      <c r="V34" s="143"/>
      <c r="W34" s="159"/>
      <c r="X34" s="93"/>
    </row>
    <row r="35" spans="2:24" ht="3.75" customHeight="1" x14ac:dyDescent="0.2">
      <c r="B35" s="94"/>
      <c r="D35" s="90"/>
      <c r="E35" s="90"/>
      <c r="F35" s="90"/>
      <c r="G35" s="90"/>
      <c r="H35" s="90"/>
      <c r="L35" s="138"/>
      <c r="M35" s="138"/>
      <c r="N35" s="143"/>
      <c r="O35" s="143"/>
      <c r="P35" s="143"/>
      <c r="Q35" s="143"/>
      <c r="R35" s="143"/>
      <c r="S35" s="143"/>
      <c r="T35" s="143"/>
      <c r="U35" s="143"/>
      <c r="V35" s="143"/>
      <c r="W35" s="159"/>
      <c r="X35" s="93"/>
    </row>
    <row r="36" spans="2:24" x14ac:dyDescent="0.2">
      <c r="B36" t="s">
        <v>86</v>
      </c>
      <c r="D36" s="106"/>
      <c r="E36" s="90"/>
      <c r="F36" s="106"/>
      <c r="G36" s="90"/>
      <c r="H36" s="90"/>
      <c r="L36" s="138"/>
      <c r="M36" s="138"/>
      <c r="N36" s="143"/>
      <c r="O36" s="143"/>
      <c r="P36" s="143"/>
      <c r="Q36" s="143"/>
      <c r="R36" s="143"/>
      <c r="S36" s="143"/>
      <c r="T36" s="143"/>
      <c r="U36" s="143"/>
      <c r="V36" s="143"/>
      <c r="W36" s="159"/>
      <c r="X36" s="93"/>
    </row>
    <row r="37" spans="2:24" s="93" customFormat="1" ht="4.5" customHeight="1" x14ac:dyDescent="0.2">
      <c r="D37" s="92"/>
      <c r="E37" s="92"/>
      <c r="F37" s="92"/>
      <c r="G37" s="92"/>
      <c r="H37" s="92"/>
      <c r="L37" s="143"/>
      <c r="M37" s="143"/>
      <c r="N37" s="143"/>
      <c r="O37" s="143"/>
      <c r="P37" s="143"/>
      <c r="Q37" s="143"/>
      <c r="R37" s="143"/>
      <c r="S37" s="143"/>
      <c r="T37" s="143"/>
      <c r="U37" s="143"/>
      <c r="V37" s="143"/>
      <c r="W37" s="159"/>
    </row>
    <row r="38" spans="2:24" x14ac:dyDescent="0.2">
      <c r="B38" t="s">
        <v>87</v>
      </c>
      <c r="D38" s="106"/>
      <c r="E38" s="90"/>
      <c r="F38" s="106"/>
      <c r="G38" s="90"/>
      <c r="H38" s="90"/>
      <c r="L38" s="138"/>
      <c r="M38" s="138"/>
      <c r="N38" s="143"/>
      <c r="O38" s="143"/>
      <c r="P38" s="143"/>
      <c r="Q38" s="143"/>
      <c r="R38" s="143"/>
      <c r="S38" s="143"/>
      <c r="T38" s="143"/>
      <c r="U38" s="143"/>
      <c r="V38" s="143"/>
      <c r="W38" s="159"/>
      <c r="X38" s="93"/>
    </row>
    <row r="39" spans="2:24" s="93" customFormat="1" ht="4.5" customHeight="1" x14ac:dyDescent="0.2">
      <c r="D39" s="92"/>
      <c r="E39" s="92"/>
      <c r="F39" s="92"/>
      <c r="G39" s="92"/>
      <c r="H39" s="92"/>
      <c r="L39" s="143"/>
      <c r="M39" s="143"/>
      <c r="N39" s="143"/>
      <c r="O39" s="143"/>
      <c r="P39" s="143"/>
      <c r="Q39" s="143"/>
      <c r="R39" s="143"/>
      <c r="S39" s="143"/>
      <c r="T39" s="143"/>
      <c r="U39" s="143"/>
      <c r="V39" s="143"/>
      <c r="W39" s="159"/>
    </row>
    <row r="40" spans="2:24" x14ac:dyDescent="0.2">
      <c r="B40" t="s">
        <v>89</v>
      </c>
      <c r="D40" s="106"/>
      <c r="E40" s="90"/>
      <c r="F40" s="106"/>
      <c r="G40" s="90"/>
      <c r="H40" s="90"/>
      <c r="L40" s="138"/>
      <c r="M40" s="138"/>
      <c r="N40" s="143"/>
      <c r="O40" s="143"/>
      <c r="P40" s="143"/>
      <c r="Q40" s="143"/>
      <c r="R40" s="143"/>
      <c r="S40" s="143"/>
      <c r="T40" s="143"/>
      <c r="U40" s="143"/>
      <c r="V40" s="143"/>
      <c r="W40" s="159"/>
      <c r="X40" s="93"/>
    </row>
    <row r="41" spans="2:24" s="93" customFormat="1" ht="4.5" customHeight="1" x14ac:dyDescent="0.2">
      <c r="D41" s="92"/>
      <c r="E41" s="92"/>
      <c r="F41" s="92"/>
      <c r="G41" s="92"/>
      <c r="H41" s="92"/>
      <c r="L41" s="143"/>
      <c r="M41" s="143"/>
      <c r="N41" s="143"/>
      <c r="O41" s="143"/>
      <c r="P41" s="143"/>
      <c r="Q41" s="143"/>
      <c r="R41" s="143"/>
      <c r="S41" s="143"/>
      <c r="T41" s="143"/>
      <c r="U41" s="143"/>
      <c r="V41" s="143"/>
      <c r="W41" s="159"/>
    </row>
    <row r="42" spans="2:24" ht="3.75" customHeight="1" x14ac:dyDescent="0.2">
      <c r="G42" s="90"/>
      <c r="H42" s="90"/>
      <c r="L42" s="138"/>
      <c r="M42" s="138"/>
      <c r="N42" s="143"/>
      <c r="O42" s="143"/>
      <c r="P42" s="143"/>
      <c r="Q42" s="143"/>
      <c r="R42" s="143"/>
      <c r="S42" s="143"/>
      <c r="T42" s="143"/>
      <c r="U42" s="143"/>
      <c r="V42" s="143"/>
      <c r="W42" s="159"/>
      <c r="X42" s="93"/>
    </row>
    <row r="43" spans="2:24" s="93" customFormat="1" ht="4.5" customHeight="1" x14ac:dyDescent="0.2">
      <c r="D43" s="92"/>
      <c r="E43" s="92"/>
      <c r="F43" s="92"/>
      <c r="G43" s="92"/>
      <c r="H43" s="92"/>
      <c r="L43" s="143"/>
      <c r="M43" s="143"/>
      <c r="N43" s="143"/>
      <c r="O43" s="143"/>
      <c r="P43" s="143"/>
      <c r="Q43" s="143"/>
      <c r="R43" s="143"/>
      <c r="S43" s="143"/>
      <c r="T43" s="143"/>
      <c r="U43" s="143"/>
      <c r="V43" s="143"/>
      <c r="W43" s="159"/>
    </row>
    <row r="44" spans="2:24" hidden="1" x14ac:dyDescent="0.2">
      <c r="B44" s="94" t="s">
        <v>92</v>
      </c>
      <c r="D44" s="106"/>
      <c r="E44" s="90"/>
      <c r="F44" s="106"/>
      <c r="G44" s="90"/>
      <c r="H44" s="90"/>
      <c r="L44" s="138"/>
      <c r="M44" s="138"/>
      <c r="N44" s="143"/>
      <c r="O44" s="143"/>
      <c r="P44" s="143"/>
      <c r="Q44" s="143"/>
      <c r="R44" s="143"/>
      <c r="S44" s="143"/>
      <c r="T44" s="143"/>
      <c r="U44" s="143"/>
      <c r="V44" s="143"/>
      <c r="W44" s="159"/>
      <c r="X44" s="93"/>
    </row>
    <row r="45" spans="2:24" s="93" customFormat="1" ht="8.25" hidden="1" customHeight="1" x14ac:dyDescent="0.2">
      <c r="D45" s="92"/>
      <c r="E45" s="92"/>
      <c r="F45" s="92"/>
      <c r="G45" s="92"/>
      <c r="H45" s="92"/>
      <c r="L45" s="143"/>
      <c r="M45" s="143"/>
      <c r="N45" s="143"/>
      <c r="O45" s="143"/>
      <c r="P45" s="143"/>
      <c r="Q45" s="143"/>
      <c r="R45" s="143"/>
      <c r="S45" s="143"/>
      <c r="T45" s="143"/>
      <c r="U45" s="143"/>
      <c r="V45" s="143"/>
      <c r="W45" s="159"/>
    </row>
    <row r="46" spans="2:24" x14ac:dyDescent="0.2">
      <c r="B46" s="94" t="s">
        <v>93</v>
      </c>
      <c r="D46" s="106"/>
      <c r="E46" s="90"/>
      <c r="F46" s="106"/>
      <c r="G46" s="90"/>
      <c r="H46" s="90"/>
      <c r="L46" s="138"/>
      <c r="M46" s="138"/>
      <c r="N46" s="143"/>
      <c r="O46" s="143"/>
      <c r="P46" s="143"/>
      <c r="Q46" s="143"/>
      <c r="R46" s="143"/>
      <c r="S46" s="143"/>
      <c r="T46" s="143"/>
      <c r="U46" s="143"/>
      <c r="V46" s="143"/>
      <c r="W46" s="159"/>
      <c r="X46" s="93"/>
    </row>
    <row r="47" spans="2:24" s="93" customFormat="1" ht="4.5" customHeight="1" x14ac:dyDescent="0.2">
      <c r="D47" s="92"/>
      <c r="E47" s="92"/>
      <c r="F47" s="92"/>
      <c r="G47" s="92"/>
      <c r="H47" s="92"/>
      <c r="L47" s="143"/>
      <c r="M47" s="143"/>
      <c r="N47" s="143"/>
      <c r="O47" s="143"/>
      <c r="P47" s="143"/>
      <c r="Q47" s="143"/>
      <c r="R47" s="143"/>
      <c r="S47" s="143"/>
      <c r="T47" s="143"/>
      <c r="U47" s="143"/>
      <c r="V47" s="143"/>
      <c r="W47" s="143"/>
    </row>
    <row r="48" spans="2:24" hidden="1" x14ac:dyDescent="0.2">
      <c r="D48" s="106"/>
      <c r="E48" s="90"/>
      <c r="F48" s="106"/>
      <c r="G48" s="90"/>
      <c r="H48" s="90"/>
      <c r="L48" s="138"/>
      <c r="M48" s="138"/>
      <c r="N48" s="138"/>
      <c r="O48" s="138"/>
      <c r="P48" s="143"/>
      <c r="Q48" s="138"/>
      <c r="R48" s="143"/>
      <c r="S48" s="138"/>
      <c r="T48" s="143"/>
      <c r="U48" s="138"/>
      <c r="V48" s="143"/>
      <c r="W48" s="138"/>
    </row>
    <row r="49" spans="2:23" hidden="1" x14ac:dyDescent="0.2">
      <c r="L49" s="138"/>
      <c r="M49" s="138"/>
      <c r="N49" s="138"/>
      <c r="O49" s="138"/>
      <c r="P49" s="143"/>
      <c r="Q49" s="138"/>
      <c r="R49" s="143"/>
      <c r="S49" s="138"/>
      <c r="T49" s="143"/>
      <c r="U49" s="138"/>
      <c r="V49" s="143"/>
      <c r="W49" s="138"/>
    </row>
    <row r="50" spans="2:23" hidden="1" x14ac:dyDescent="0.2">
      <c r="B50" s="94" t="s">
        <v>80</v>
      </c>
      <c r="D50" s="106"/>
      <c r="E50" s="90"/>
      <c r="F50" s="106"/>
      <c r="L50" s="138"/>
      <c r="M50" s="138"/>
      <c r="N50" s="138"/>
      <c r="O50" s="138"/>
      <c r="P50" s="143"/>
      <c r="Q50" s="138"/>
      <c r="R50" s="143"/>
      <c r="S50" s="138"/>
      <c r="T50" s="143"/>
      <c r="U50" s="138"/>
      <c r="V50" s="143"/>
      <c r="W50" s="138"/>
    </row>
    <row r="51" spans="2:23" s="93" customFormat="1" ht="4.5" hidden="1" customHeight="1" x14ac:dyDescent="0.2">
      <c r="B51" s="112"/>
      <c r="D51" s="92"/>
      <c r="E51" s="92"/>
      <c r="F51" s="92"/>
      <c r="L51" s="143"/>
      <c r="M51" s="143"/>
      <c r="N51" s="143"/>
      <c r="O51" s="143"/>
      <c r="P51" s="143"/>
      <c r="Q51" s="143"/>
      <c r="R51" s="143"/>
      <c r="S51" s="143"/>
      <c r="T51" s="143"/>
      <c r="U51" s="143"/>
      <c r="V51" s="143"/>
      <c r="W51" s="143"/>
    </row>
    <row r="52" spans="2:23" hidden="1" x14ac:dyDescent="0.2">
      <c r="B52" s="94" t="s">
        <v>81</v>
      </c>
      <c r="D52" s="106"/>
      <c r="E52" s="90"/>
      <c r="F52" s="106"/>
      <c r="L52" s="138"/>
      <c r="M52" s="138"/>
      <c r="N52" s="138"/>
      <c r="O52" s="138"/>
      <c r="P52" s="143"/>
      <c r="Q52" s="138"/>
      <c r="R52" s="143"/>
      <c r="S52" s="138"/>
      <c r="T52" s="143"/>
      <c r="U52" s="138"/>
      <c r="V52" s="143"/>
      <c r="W52" s="138"/>
    </row>
    <row r="53" spans="2:23" x14ac:dyDescent="0.2">
      <c r="L53" s="138"/>
      <c r="M53" s="138"/>
      <c r="N53" s="138"/>
      <c r="O53" s="138"/>
      <c r="P53" s="143"/>
      <c r="Q53" s="138"/>
      <c r="R53" s="143"/>
      <c r="S53" s="138"/>
      <c r="T53" s="143"/>
      <c r="U53" s="138"/>
      <c r="V53" s="143"/>
      <c r="W53" s="138"/>
    </row>
    <row r="54" spans="2:23" x14ac:dyDescent="0.2">
      <c r="B54" t="s">
        <v>85</v>
      </c>
      <c r="L54" s="138"/>
      <c r="M54" s="138"/>
      <c r="N54" s="138"/>
      <c r="O54" s="138"/>
      <c r="P54" s="143"/>
      <c r="Q54" s="138"/>
      <c r="R54" s="143"/>
      <c r="S54" s="138"/>
      <c r="T54" s="143"/>
      <c r="U54" s="138"/>
      <c r="V54" s="143"/>
      <c r="W54" s="138"/>
    </row>
    <row r="55" spans="2:23" ht="4.5" customHeight="1" x14ac:dyDescent="0.2">
      <c r="L55" s="138"/>
      <c r="M55" s="138"/>
      <c r="N55" s="138"/>
      <c r="O55" s="138"/>
      <c r="P55" s="143"/>
      <c r="Q55" s="138"/>
      <c r="R55" s="143"/>
      <c r="S55" s="138"/>
      <c r="T55" s="143"/>
      <c r="U55" s="138"/>
      <c r="V55" s="143"/>
      <c r="W55" s="138"/>
    </row>
    <row r="56" spans="2:23" ht="18" customHeight="1" x14ac:dyDescent="0.2">
      <c r="B56" s="302"/>
      <c r="C56" s="302"/>
      <c r="D56" s="302"/>
      <c r="E56" s="302"/>
      <c r="F56" s="302"/>
      <c r="G56" s="302"/>
      <c r="H56" s="302"/>
      <c r="L56" s="138"/>
      <c r="M56" s="138"/>
      <c r="N56" s="138"/>
      <c r="O56" s="138"/>
      <c r="P56" s="143"/>
      <c r="Q56" s="138"/>
      <c r="R56" s="143"/>
      <c r="S56" s="138"/>
      <c r="T56" s="143"/>
      <c r="U56" s="138"/>
      <c r="V56" s="143"/>
      <c r="W56" s="138"/>
    </row>
  </sheetData>
  <sheetProtection password="D5FF" sheet="1" formatCells="0"/>
  <mergeCells count="3">
    <mergeCell ref="B56:H56"/>
    <mergeCell ref="B28:F28"/>
    <mergeCell ref="H28:L28"/>
  </mergeCells>
  <phoneticPr fontId="14" type="noConversion"/>
  <conditionalFormatting sqref="B9">
    <cfRule type="cellIs" dxfId="18" priority="1" stopIfTrue="1" operator="lessThan">
      <formula>0</formula>
    </cfRule>
  </conditionalFormatting>
  <dataValidations count="1">
    <dataValidation allowBlank="1" showInputMessage="1" showErrorMessage="1" prompt="Ilmoita lämmityspolttoaineet kustannuksineen osiossa: &quot;Lämmön + polttoaineiden kulutus energianlähteittäin&quot;" sqref="B9:B10" xr:uid="{00000000-0002-0000-0100-000000000000}"/>
  </dataValidations>
  <pageMargins left="0.75" right="0.75" top="1" bottom="1" header="0.5" footer="0.5"/>
  <pageSetup paperSize="9" scale="81" orientation="portrait" r:id="rId1"/>
  <headerFooter alignWithMargins="0"/>
  <ignoredErrors>
    <ignoredError sqref="D39"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
  <sheetViews>
    <sheetView showGridLines="0" workbookViewId="0">
      <selection activeCell="C11" sqref="C11"/>
    </sheetView>
  </sheetViews>
  <sheetFormatPr defaultRowHeight="12.75" x14ac:dyDescent="0.2"/>
  <cols>
    <col min="1" max="1" width="3.28515625" customWidth="1"/>
    <col min="2" max="2" width="4.42578125" customWidth="1"/>
    <col min="3" max="3" width="40.7109375" customWidth="1"/>
    <col min="4" max="4" width="10.28515625" customWidth="1"/>
    <col min="5" max="5" width="4.85546875" customWidth="1"/>
    <col min="6" max="6" width="8" customWidth="1"/>
    <col min="7" max="7" width="0" hidden="1" customWidth="1"/>
    <col min="8" max="8" width="10.7109375" customWidth="1"/>
    <col min="9" max="9" width="0" hidden="1" customWidth="1"/>
    <col min="11" max="11" width="9.140625" hidden="1" customWidth="1"/>
    <col min="12" max="12" width="7.5703125" customWidth="1"/>
    <col min="13" max="13" width="9.140625" hidden="1" customWidth="1"/>
    <col min="15" max="15" width="9.140625" hidden="1" customWidth="1"/>
    <col min="17" max="20" width="0" hidden="1" customWidth="1"/>
    <col min="21" max="21" width="9.140625" hidden="1" customWidth="1"/>
    <col min="23" max="23" width="9.140625" hidden="1" customWidth="1"/>
    <col min="25" max="25" width="9.140625" hidden="1" customWidth="1"/>
    <col min="27" max="27" width="9.140625" hidden="1" customWidth="1"/>
    <col min="29" max="29" width="9.140625" hidden="1" customWidth="1"/>
    <col min="31" max="31" width="9.140625" hidden="1" customWidth="1"/>
    <col min="33" max="33" width="0" hidden="1" customWidth="1"/>
    <col min="35" max="35" width="9.42578125" style="154" hidden="1" customWidth="1"/>
    <col min="36" max="36" width="44.42578125" customWidth="1"/>
  </cols>
  <sheetData>
    <row r="1" spans="1:38" ht="12.75" customHeight="1" x14ac:dyDescent="0.2">
      <c r="A1" s="135"/>
      <c r="B1" s="251" t="str">
        <f>Energia!A1</f>
        <v>Päätaulu Täsmäkatselmus</v>
      </c>
      <c r="C1" s="252"/>
      <c r="D1" s="264" t="s">
        <v>103</v>
      </c>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273" t="s">
        <v>1102</v>
      </c>
      <c r="AJ1" s="138"/>
      <c r="AK1" s="138"/>
      <c r="AL1" s="138"/>
    </row>
    <row r="2" spans="1:38" ht="7.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50"/>
      <c r="AJ2" s="138"/>
      <c r="AK2" s="138"/>
      <c r="AL2" s="138"/>
    </row>
    <row r="3" spans="1:38" ht="7.5" customHeight="1" thickBot="1"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50"/>
      <c r="AJ3" s="138"/>
      <c r="AK3" s="138"/>
      <c r="AL3" s="138"/>
    </row>
    <row r="4" spans="1:38" ht="15.75" x14ac:dyDescent="0.25">
      <c r="B4" s="99" t="str">
        <f>CONCATENATE(Kohdetiedot!E3,"/",Kohdetiedot!G3,"/",Kohdetiedot!I3)</f>
        <v>/31/</v>
      </c>
      <c r="C4" s="26"/>
      <c r="D4" s="26"/>
      <c r="E4" s="27"/>
      <c r="F4" s="28"/>
      <c r="G4" s="28"/>
      <c r="H4" s="28"/>
      <c r="I4" s="28"/>
      <c r="J4" s="29"/>
      <c r="K4" s="29"/>
      <c r="L4" s="29"/>
      <c r="M4" s="29"/>
      <c r="N4" s="26"/>
      <c r="O4" s="26"/>
      <c r="P4" s="26"/>
      <c r="Q4" s="26"/>
      <c r="R4" s="26"/>
      <c r="S4" s="26"/>
      <c r="T4" s="26"/>
      <c r="U4" s="26"/>
      <c r="V4" s="26"/>
      <c r="W4" s="26"/>
      <c r="X4" s="26"/>
      <c r="Y4" s="26"/>
      <c r="Z4" s="26"/>
      <c r="AA4" s="26"/>
      <c r="AB4" s="26"/>
      <c r="AC4" s="26"/>
      <c r="AD4" s="26"/>
      <c r="AE4" s="26"/>
      <c r="AF4" s="312">
        <f>Kohdetiedot!C6</f>
        <v>0</v>
      </c>
      <c r="AG4" s="313"/>
      <c r="AH4" s="313"/>
      <c r="AI4" s="30"/>
      <c r="AJ4" s="30"/>
      <c r="AK4" s="31"/>
    </row>
    <row r="5" spans="1:38" ht="16.5" thickBot="1" x14ac:dyDescent="0.3">
      <c r="B5" s="32">
        <f>Kohdetiedot!C11</f>
        <v>0</v>
      </c>
      <c r="C5" s="33"/>
      <c r="D5" s="33"/>
      <c r="E5" s="34"/>
      <c r="F5" s="35"/>
      <c r="G5" s="35"/>
      <c r="H5" s="35"/>
      <c r="I5" s="35"/>
      <c r="J5" s="36"/>
      <c r="K5" s="36"/>
      <c r="L5" s="36"/>
      <c r="M5" s="36"/>
      <c r="N5" s="33"/>
      <c r="O5" s="33"/>
      <c r="P5" s="33"/>
      <c r="Q5" s="33"/>
      <c r="R5" s="33"/>
      <c r="S5" s="33"/>
      <c r="T5" s="33"/>
      <c r="U5" s="33"/>
      <c r="V5" s="33"/>
      <c r="W5" s="33"/>
      <c r="X5" s="33"/>
      <c r="Y5" s="33"/>
      <c r="Z5" s="33"/>
      <c r="AA5" s="33"/>
      <c r="AB5" s="33"/>
      <c r="AC5" s="33"/>
      <c r="AD5" s="33"/>
      <c r="AE5" s="33"/>
      <c r="AF5" s="33"/>
      <c r="AG5" s="33"/>
      <c r="AH5" s="33"/>
      <c r="AI5" s="151"/>
      <c r="AJ5" s="33"/>
      <c r="AK5" s="37"/>
    </row>
    <row r="6" spans="1:38" ht="13.5" x14ac:dyDescent="0.25">
      <c r="B6" s="38"/>
      <c r="C6" s="39" t="s">
        <v>15</v>
      </c>
      <c r="D6" s="40" t="s">
        <v>16</v>
      </c>
      <c r="E6" s="41" t="s">
        <v>17</v>
      </c>
      <c r="F6" s="42" t="s">
        <v>18</v>
      </c>
      <c r="G6" s="42"/>
      <c r="H6" s="43" t="s">
        <v>19</v>
      </c>
      <c r="I6" s="44"/>
      <c r="J6" s="314" t="s">
        <v>16</v>
      </c>
      <c r="K6" s="315"/>
      <c r="L6" s="315"/>
      <c r="M6" s="315"/>
      <c r="N6" s="315"/>
      <c r="O6" s="315"/>
      <c r="P6" s="316"/>
      <c r="Q6" s="95"/>
      <c r="R6" s="315"/>
      <c r="S6" s="315"/>
      <c r="T6" s="315"/>
      <c r="U6" s="316"/>
      <c r="V6" s="314" t="s">
        <v>16</v>
      </c>
      <c r="W6" s="315"/>
      <c r="X6" s="315"/>
      <c r="Y6" s="315"/>
      <c r="Z6" s="315"/>
      <c r="AA6" s="315"/>
      <c r="AB6" s="316"/>
      <c r="AC6" s="45"/>
      <c r="AD6" s="314" t="s">
        <v>16</v>
      </c>
      <c r="AE6" s="315"/>
      <c r="AF6" s="316"/>
      <c r="AG6" s="96"/>
      <c r="AH6" s="46" t="s">
        <v>42</v>
      </c>
      <c r="AI6" s="309" t="s">
        <v>1082</v>
      </c>
      <c r="AJ6" s="309" t="s">
        <v>186</v>
      </c>
      <c r="AK6" s="47" t="s">
        <v>20</v>
      </c>
    </row>
    <row r="7" spans="1:38" x14ac:dyDescent="0.2">
      <c r="B7" s="48"/>
      <c r="C7" s="49" t="s">
        <v>21</v>
      </c>
      <c r="D7" s="50" t="s">
        <v>22</v>
      </c>
      <c r="E7" s="51"/>
      <c r="F7" s="52" t="s">
        <v>23</v>
      </c>
      <c r="G7" s="52"/>
      <c r="H7" s="53" t="s">
        <v>24</v>
      </c>
      <c r="I7" s="54"/>
      <c r="J7" s="322" t="s">
        <v>25</v>
      </c>
      <c r="K7" s="317"/>
      <c r="L7" s="317"/>
      <c r="M7" s="317"/>
      <c r="N7" s="317"/>
      <c r="O7" s="317"/>
      <c r="P7" s="318"/>
      <c r="Q7" s="97"/>
      <c r="R7" s="97"/>
      <c r="S7" s="97"/>
      <c r="T7" s="97"/>
      <c r="U7" s="55"/>
      <c r="V7" s="317" t="s">
        <v>26</v>
      </c>
      <c r="W7" s="317"/>
      <c r="X7" s="317"/>
      <c r="Y7" s="317"/>
      <c r="Z7" s="317"/>
      <c r="AA7" s="317"/>
      <c r="AB7" s="318"/>
      <c r="AC7" s="55"/>
      <c r="AD7" s="317" t="s">
        <v>27</v>
      </c>
      <c r="AE7" s="317"/>
      <c r="AF7" s="318"/>
      <c r="AG7" s="53"/>
      <c r="AH7" s="56" t="s">
        <v>43</v>
      </c>
      <c r="AI7" s="310"/>
      <c r="AJ7" s="310"/>
      <c r="AK7" s="58" t="s">
        <v>28</v>
      </c>
    </row>
    <row r="8" spans="1:38" ht="13.5" x14ac:dyDescent="0.25">
      <c r="B8" s="48"/>
      <c r="C8" s="49"/>
      <c r="D8" s="50"/>
      <c r="E8" s="51"/>
      <c r="F8" s="52"/>
      <c r="G8" s="52"/>
      <c r="H8" s="53" t="s">
        <v>22</v>
      </c>
      <c r="I8" s="43"/>
      <c r="J8" s="59" t="s">
        <v>29</v>
      </c>
      <c r="K8" s="57"/>
      <c r="L8" s="57" t="s">
        <v>19</v>
      </c>
      <c r="M8" s="57"/>
      <c r="N8" s="319" t="s">
        <v>30</v>
      </c>
      <c r="O8" s="320"/>
      <c r="P8" s="321"/>
      <c r="Q8" s="56"/>
      <c r="R8" s="56"/>
      <c r="S8" s="56"/>
      <c r="T8" s="56"/>
      <c r="U8" s="56"/>
      <c r="V8" s="59" t="s">
        <v>29</v>
      </c>
      <c r="W8" s="57"/>
      <c r="X8" s="57" t="s">
        <v>19</v>
      </c>
      <c r="Y8" s="57"/>
      <c r="Z8" s="319" t="s">
        <v>30</v>
      </c>
      <c r="AA8" s="320"/>
      <c r="AB8" s="321"/>
      <c r="AC8" s="56"/>
      <c r="AD8" s="53" t="s">
        <v>31</v>
      </c>
      <c r="AE8" s="53"/>
      <c r="AF8" s="53" t="s">
        <v>32</v>
      </c>
      <c r="AG8" s="53"/>
      <c r="AH8" s="53" t="s">
        <v>44</v>
      </c>
      <c r="AI8" s="310"/>
      <c r="AJ8" s="310"/>
      <c r="AK8" s="58" t="s">
        <v>33</v>
      </c>
    </row>
    <row r="9" spans="1:38" x14ac:dyDescent="0.2">
      <c r="B9" s="48"/>
      <c r="C9" s="49"/>
      <c r="D9" s="50"/>
      <c r="E9" s="51"/>
      <c r="F9" s="52"/>
      <c r="G9" s="52"/>
      <c r="H9" s="60"/>
      <c r="I9" s="43"/>
      <c r="J9" s="61"/>
      <c r="K9" s="57"/>
      <c r="L9" s="57"/>
      <c r="M9" s="57"/>
      <c r="N9" s="62" t="s">
        <v>29</v>
      </c>
      <c r="O9" s="62"/>
      <c r="P9" s="63" t="s">
        <v>34</v>
      </c>
      <c r="Q9" s="53"/>
      <c r="R9" s="53"/>
      <c r="S9" s="53"/>
      <c r="T9" s="53"/>
      <c r="U9" s="53"/>
      <c r="V9" s="61"/>
      <c r="W9" s="57"/>
      <c r="X9" s="57"/>
      <c r="Y9" s="57"/>
      <c r="Z9" s="62" t="s">
        <v>29</v>
      </c>
      <c r="AA9" s="62"/>
      <c r="AB9" s="63" t="s">
        <v>34</v>
      </c>
      <c r="AC9" s="53"/>
      <c r="AD9" s="53"/>
      <c r="AE9" s="53"/>
      <c r="AF9" s="53" t="s">
        <v>35</v>
      </c>
      <c r="AG9" s="53"/>
      <c r="AH9" s="53"/>
      <c r="AI9" s="310"/>
      <c r="AJ9" s="310"/>
      <c r="AK9" s="58"/>
    </row>
    <row r="10" spans="1:38" ht="13.5" thickBot="1" x14ac:dyDescent="0.25">
      <c r="B10" s="64" t="s">
        <v>36</v>
      </c>
      <c r="C10" s="65" t="s">
        <v>14</v>
      </c>
      <c r="D10" s="65" t="s">
        <v>7</v>
      </c>
      <c r="E10" s="66" t="s">
        <v>37</v>
      </c>
      <c r="F10" s="67" t="s">
        <v>6</v>
      </c>
      <c r="G10" s="67"/>
      <c r="H10" s="68" t="s">
        <v>38</v>
      </c>
      <c r="I10" s="69"/>
      <c r="J10" s="70" t="s">
        <v>3</v>
      </c>
      <c r="K10" s="70"/>
      <c r="L10" s="70" t="s">
        <v>38</v>
      </c>
      <c r="M10" s="70"/>
      <c r="N10" s="71" t="s">
        <v>7</v>
      </c>
      <c r="O10" s="71"/>
      <c r="P10" s="71" t="s">
        <v>7</v>
      </c>
      <c r="Q10" s="70"/>
      <c r="R10" s="70"/>
      <c r="S10" s="70"/>
      <c r="T10" s="70"/>
      <c r="U10" s="70"/>
      <c r="V10" s="70" t="s">
        <v>3</v>
      </c>
      <c r="W10" s="70"/>
      <c r="X10" s="70" t="s">
        <v>38</v>
      </c>
      <c r="Y10" s="70"/>
      <c r="Z10" s="70" t="s">
        <v>7</v>
      </c>
      <c r="AA10" s="70"/>
      <c r="AB10" s="71" t="s">
        <v>7</v>
      </c>
      <c r="AC10" s="70"/>
      <c r="AD10" s="72" t="s">
        <v>39</v>
      </c>
      <c r="AE10" s="72"/>
      <c r="AF10" s="72" t="s">
        <v>7</v>
      </c>
      <c r="AG10" s="73"/>
      <c r="AH10" s="73" t="s">
        <v>37</v>
      </c>
      <c r="AI10" s="311"/>
      <c r="AJ10" s="311"/>
      <c r="AK10" s="74" t="s">
        <v>40</v>
      </c>
    </row>
    <row r="11" spans="1:38" x14ac:dyDescent="0.2">
      <c r="B11" s="277">
        <v>1</v>
      </c>
      <c r="C11" s="115"/>
      <c r="D11" s="129">
        <f>N11+P11+Z11+AB11+AF11</f>
        <v>0</v>
      </c>
      <c r="E11" s="131">
        <f>IF(F11&gt;0,F11/D11,0)</f>
        <v>0</v>
      </c>
      <c r="F11" s="116"/>
      <c r="G11" s="116"/>
      <c r="H11" s="129">
        <f>L11+X11</f>
        <v>0</v>
      </c>
      <c r="I11" s="116"/>
      <c r="J11" s="117"/>
      <c r="K11" s="117"/>
      <c r="L11" s="117"/>
      <c r="M11" s="117"/>
      <c r="N11" s="116"/>
      <c r="O11" s="116"/>
      <c r="P11" s="116"/>
      <c r="Q11" s="116"/>
      <c r="R11" s="116"/>
      <c r="S11" s="116"/>
      <c r="T11" s="116"/>
      <c r="U11" s="116"/>
      <c r="V11" s="117"/>
      <c r="W11" s="117"/>
      <c r="X11" s="117"/>
      <c r="Y11" s="117"/>
      <c r="Z11" s="116"/>
      <c r="AA11" s="116"/>
      <c r="AB11" s="116"/>
      <c r="AC11" s="116"/>
      <c r="AD11" s="116"/>
      <c r="AE11" s="116"/>
      <c r="AF11" s="116"/>
      <c r="AG11" s="120"/>
      <c r="AH11" s="120"/>
      <c r="AI11" s="228" t="str">
        <f>IF(ISBLANK(AJ11),"",VLOOKUP(AJ11,Luokitukset!$Q$12:$R$53,2,FALSE))</f>
        <v/>
      </c>
      <c r="AJ11" s="120"/>
      <c r="AK11" s="121"/>
    </row>
    <row r="12" spans="1:38" x14ac:dyDescent="0.2">
      <c r="B12" s="277">
        <v>2</v>
      </c>
      <c r="C12" s="115"/>
      <c r="D12" s="129">
        <f>N12+P12+Z12+AB12+AF12</f>
        <v>0</v>
      </c>
      <c r="E12" s="131">
        <f>IF(F12&gt;0,F12/D12,0)</f>
        <v>0</v>
      </c>
      <c r="F12" s="116"/>
      <c r="G12" s="116"/>
      <c r="H12" s="129">
        <f>L12+X12</f>
        <v>0</v>
      </c>
      <c r="I12" s="116"/>
      <c r="J12" s="117"/>
      <c r="K12" s="117"/>
      <c r="L12" s="117"/>
      <c r="M12" s="117"/>
      <c r="N12" s="116"/>
      <c r="O12" s="116"/>
      <c r="P12" s="116"/>
      <c r="Q12" s="116"/>
      <c r="R12" s="116"/>
      <c r="S12" s="116"/>
      <c r="T12" s="116"/>
      <c r="U12" s="116"/>
      <c r="V12" s="117"/>
      <c r="W12" s="117"/>
      <c r="X12" s="117"/>
      <c r="Y12" s="117"/>
      <c r="Z12" s="116"/>
      <c r="AA12" s="116"/>
      <c r="AB12" s="116"/>
      <c r="AC12" s="116"/>
      <c r="AD12" s="116"/>
      <c r="AE12" s="116"/>
      <c r="AF12" s="116"/>
      <c r="AG12" s="120"/>
      <c r="AH12" s="120"/>
      <c r="AI12" s="228" t="str">
        <f>IF(ISBLANK(AJ12),"",VLOOKUP(AJ12,Luokitukset!$Q$12:$R$53,2,FALSE))</f>
        <v/>
      </c>
      <c r="AJ12" s="120"/>
      <c r="AK12" s="121"/>
    </row>
    <row r="13" spans="1:38" x14ac:dyDescent="0.2">
      <c r="B13" s="277">
        <v>3</v>
      </c>
      <c r="C13" s="115"/>
      <c r="D13" s="129">
        <f>N13+P13+Z13+AB13+AF13</f>
        <v>0</v>
      </c>
      <c r="E13" s="131">
        <f>IF(F13&gt;0,F13/D13,0)</f>
        <v>0</v>
      </c>
      <c r="F13" s="116"/>
      <c r="G13" s="116"/>
      <c r="H13" s="129">
        <f>L13+X13</f>
        <v>0</v>
      </c>
      <c r="I13" s="116"/>
      <c r="J13" s="117"/>
      <c r="K13" s="117"/>
      <c r="L13" s="117"/>
      <c r="M13" s="117"/>
      <c r="N13" s="116"/>
      <c r="O13" s="116"/>
      <c r="P13" s="116"/>
      <c r="Q13" s="116"/>
      <c r="R13" s="116"/>
      <c r="S13" s="116"/>
      <c r="T13" s="116"/>
      <c r="U13" s="116"/>
      <c r="V13" s="117"/>
      <c r="W13" s="117"/>
      <c r="X13" s="117"/>
      <c r="Y13" s="117"/>
      <c r="Z13" s="116"/>
      <c r="AA13" s="116"/>
      <c r="AB13" s="116"/>
      <c r="AC13" s="116"/>
      <c r="AD13" s="116"/>
      <c r="AE13" s="116"/>
      <c r="AF13" s="116"/>
      <c r="AG13" s="120"/>
      <c r="AH13" s="120"/>
      <c r="AI13" s="228" t="str">
        <f>IF(ISBLANK(AJ13),"",VLOOKUP(AJ13,Luokitukset!$Q$12:$R$53,2,FALSE))</f>
        <v/>
      </c>
      <c r="AJ13" s="120"/>
      <c r="AK13" s="121"/>
    </row>
    <row r="14" spans="1:38" x14ac:dyDescent="0.2">
      <c r="B14" s="277">
        <v>4</v>
      </c>
      <c r="C14" s="115"/>
      <c r="D14" s="129">
        <f t="shared" ref="D14:D37" si="0">N14+P14+Z14+AB14+AF14</f>
        <v>0</v>
      </c>
      <c r="E14" s="131">
        <f t="shared" ref="E14:E35" si="1">IF(F14&gt;0,F14/D14,0)</f>
        <v>0</v>
      </c>
      <c r="F14" s="116"/>
      <c r="G14" s="116"/>
      <c r="H14" s="129">
        <f t="shared" ref="H14:H37" si="2">L14+X14</f>
        <v>0</v>
      </c>
      <c r="I14" s="116"/>
      <c r="J14" s="117"/>
      <c r="K14" s="117"/>
      <c r="L14" s="117"/>
      <c r="M14" s="117"/>
      <c r="N14" s="116"/>
      <c r="O14" s="116"/>
      <c r="P14" s="116"/>
      <c r="Q14" s="116"/>
      <c r="R14" s="116"/>
      <c r="S14" s="116"/>
      <c r="T14" s="116"/>
      <c r="U14" s="116"/>
      <c r="V14" s="117"/>
      <c r="W14" s="117"/>
      <c r="X14" s="117"/>
      <c r="Y14" s="117"/>
      <c r="Z14" s="116"/>
      <c r="AA14" s="116"/>
      <c r="AB14" s="116"/>
      <c r="AC14" s="116"/>
      <c r="AD14" s="116"/>
      <c r="AE14" s="116"/>
      <c r="AF14" s="116"/>
      <c r="AG14" s="120"/>
      <c r="AH14" s="120"/>
      <c r="AI14" s="228" t="str">
        <f>IF(ISBLANK(AJ14),"",VLOOKUP(AJ14,Luokitukset!$Q$12:$R$53,2,FALSE))</f>
        <v/>
      </c>
      <c r="AJ14" s="120"/>
      <c r="AK14" s="121"/>
    </row>
    <row r="15" spans="1:38" x14ac:dyDescent="0.2">
      <c r="B15" s="277">
        <v>5</v>
      </c>
      <c r="C15" s="115"/>
      <c r="D15" s="129">
        <f t="shared" si="0"/>
        <v>0</v>
      </c>
      <c r="E15" s="131">
        <f t="shared" si="1"/>
        <v>0</v>
      </c>
      <c r="F15" s="116"/>
      <c r="G15" s="116"/>
      <c r="H15" s="129">
        <f t="shared" si="2"/>
        <v>0</v>
      </c>
      <c r="I15" s="116"/>
      <c r="J15" s="117"/>
      <c r="K15" s="117"/>
      <c r="L15" s="117"/>
      <c r="M15" s="117"/>
      <c r="N15" s="116"/>
      <c r="O15" s="116"/>
      <c r="P15" s="116"/>
      <c r="Q15" s="116"/>
      <c r="R15" s="116"/>
      <c r="S15" s="116"/>
      <c r="T15" s="116"/>
      <c r="U15" s="116"/>
      <c r="V15" s="117"/>
      <c r="W15" s="117"/>
      <c r="X15" s="117"/>
      <c r="Y15" s="117"/>
      <c r="Z15" s="116"/>
      <c r="AA15" s="116"/>
      <c r="AB15" s="116"/>
      <c r="AC15" s="116"/>
      <c r="AD15" s="116"/>
      <c r="AE15" s="116"/>
      <c r="AF15" s="116"/>
      <c r="AG15" s="120"/>
      <c r="AH15" s="120"/>
      <c r="AI15" s="228" t="str">
        <f>IF(ISBLANK(AJ15),"",VLOOKUP(AJ15,Luokitukset!$Q$12:$R$53,2,FALSE))</f>
        <v/>
      </c>
      <c r="AJ15" s="120"/>
      <c r="AK15" s="121"/>
    </row>
    <row r="16" spans="1:38" x14ac:dyDescent="0.2">
      <c r="B16" s="277">
        <v>6</v>
      </c>
      <c r="C16" s="115"/>
      <c r="D16" s="129">
        <f t="shared" si="0"/>
        <v>0</v>
      </c>
      <c r="E16" s="131">
        <f t="shared" si="1"/>
        <v>0</v>
      </c>
      <c r="F16" s="116"/>
      <c r="G16" s="116"/>
      <c r="H16" s="129">
        <f t="shared" si="2"/>
        <v>0</v>
      </c>
      <c r="I16" s="116"/>
      <c r="J16" s="117"/>
      <c r="K16" s="117"/>
      <c r="L16" s="117"/>
      <c r="M16" s="117"/>
      <c r="N16" s="116"/>
      <c r="O16" s="116"/>
      <c r="P16" s="116"/>
      <c r="Q16" s="116"/>
      <c r="R16" s="116"/>
      <c r="S16" s="116"/>
      <c r="T16" s="116"/>
      <c r="U16" s="116"/>
      <c r="V16" s="117"/>
      <c r="W16" s="117"/>
      <c r="X16" s="117"/>
      <c r="Y16" s="117"/>
      <c r="Z16" s="116"/>
      <c r="AA16" s="116"/>
      <c r="AB16" s="116"/>
      <c r="AC16" s="116"/>
      <c r="AD16" s="116"/>
      <c r="AE16" s="116"/>
      <c r="AF16" s="116"/>
      <c r="AG16" s="120"/>
      <c r="AH16" s="120"/>
      <c r="AI16" s="228" t="str">
        <f>IF(ISBLANK(AJ16),"",VLOOKUP(AJ16,Luokitukset!$Q$12:$R$53,2,FALSE))</f>
        <v/>
      </c>
      <c r="AJ16" s="120"/>
      <c r="AK16" s="121"/>
    </row>
    <row r="17" spans="2:37" x14ac:dyDescent="0.2">
      <c r="B17" s="277">
        <v>7</v>
      </c>
      <c r="C17" s="115"/>
      <c r="D17" s="129">
        <f t="shared" si="0"/>
        <v>0</v>
      </c>
      <c r="E17" s="131">
        <f t="shared" si="1"/>
        <v>0</v>
      </c>
      <c r="F17" s="116"/>
      <c r="G17" s="116"/>
      <c r="H17" s="129">
        <f t="shared" si="2"/>
        <v>0</v>
      </c>
      <c r="I17" s="116"/>
      <c r="J17" s="117"/>
      <c r="K17" s="117"/>
      <c r="L17" s="117"/>
      <c r="M17" s="117"/>
      <c r="N17" s="116"/>
      <c r="O17" s="116"/>
      <c r="P17" s="116"/>
      <c r="Q17" s="116"/>
      <c r="R17" s="116"/>
      <c r="S17" s="116"/>
      <c r="T17" s="116"/>
      <c r="U17" s="116"/>
      <c r="V17" s="117"/>
      <c r="W17" s="117"/>
      <c r="X17" s="117"/>
      <c r="Y17" s="117"/>
      <c r="Z17" s="116"/>
      <c r="AA17" s="116"/>
      <c r="AB17" s="116"/>
      <c r="AC17" s="116"/>
      <c r="AD17" s="116"/>
      <c r="AE17" s="116"/>
      <c r="AF17" s="116"/>
      <c r="AG17" s="120"/>
      <c r="AH17" s="120"/>
      <c r="AI17" s="228" t="str">
        <f>IF(ISBLANK(AJ17),"",VLOOKUP(AJ17,Luokitukset!$Q$12:$R$53,2,FALSE))</f>
        <v/>
      </c>
      <c r="AJ17" s="120"/>
      <c r="AK17" s="121"/>
    </row>
    <row r="18" spans="2:37" x14ac:dyDescent="0.2">
      <c r="B18" s="277">
        <v>8</v>
      </c>
      <c r="C18" s="115"/>
      <c r="D18" s="129">
        <f t="shared" si="0"/>
        <v>0</v>
      </c>
      <c r="E18" s="131">
        <f t="shared" si="1"/>
        <v>0</v>
      </c>
      <c r="F18" s="116"/>
      <c r="G18" s="116"/>
      <c r="H18" s="129">
        <f t="shared" si="2"/>
        <v>0</v>
      </c>
      <c r="I18" s="116"/>
      <c r="J18" s="117"/>
      <c r="K18" s="117"/>
      <c r="L18" s="117"/>
      <c r="M18" s="117"/>
      <c r="N18" s="116"/>
      <c r="O18" s="118"/>
      <c r="P18" s="116"/>
      <c r="Q18" s="118"/>
      <c r="R18" s="118"/>
      <c r="S18" s="118"/>
      <c r="T18" s="118"/>
      <c r="U18" s="119"/>
      <c r="V18" s="117"/>
      <c r="W18" s="117"/>
      <c r="X18" s="117"/>
      <c r="Y18" s="117"/>
      <c r="Z18" s="116"/>
      <c r="AA18" s="118"/>
      <c r="AB18" s="116"/>
      <c r="AC18" s="119"/>
      <c r="AD18" s="116"/>
      <c r="AE18" s="116"/>
      <c r="AF18" s="116"/>
      <c r="AG18" s="120"/>
      <c r="AH18" s="120"/>
      <c r="AI18" s="228" t="str">
        <f>IF(ISBLANK(AJ18),"",VLOOKUP(AJ18,Luokitukset!$Q$12:$R$53,2,FALSE))</f>
        <v/>
      </c>
      <c r="AJ18" s="120"/>
      <c r="AK18" s="121"/>
    </row>
    <row r="19" spans="2:37" x14ac:dyDescent="0.2">
      <c r="B19" s="277">
        <v>9</v>
      </c>
      <c r="C19" s="115"/>
      <c r="D19" s="129">
        <f t="shared" si="0"/>
        <v>0</v>
      </c>
      <c r="E19" s="131">
        <f t="shared" si="1"/>
        <v>0</v>
      </c>
      <c r="F19" s="116"/>
      <c r="G19" s="116"/>
      <c r="H19" s="129">
        <f t="shared" si="2"/>
        <v>0</v>
      </c>
      <c r="I19" s="116"/>
      <c r="J19" s="117"/>
      <c r="K19" s="117"/>
      <c r="L19" s="117"/>
      <c r="M19" s="117"/>
      <c r="N19" s="116"/>
      <c r="O19" s="116"/>
      <c r="P19" s="116"/>
      <c r="Q19" s="116"/>
      <c r="R19" s="116"/>
      <c r="S19" s="116"/>
      <c r="T19" s="116"/>
      <c r="U19" s="116"/>
      <c r="V19" s="117"/>
      <c r="W19" s="117"/>
      <c r="X19" s="117"/>
      <c r="Y19" s="117"/>
      <c r="Z19" s="116"/>
      <c r="AA19" s="116"/>
      <c r="AB19" s="116"/>
      <c r="AC19" s="116"/>
      <c r="AD19" s="116"/>
      <c r="AE19" s="116"/>
      <c r="AF19" s="116"/>
      <c r="AG19" s="120"/>
      <c r="AH19" s="120"/>
      <c r="AI19" s="228" t="str">
        <f>IF(ISBLANK(AJ19),"",VLOOKUP(AJ19,Luokitukset!$Q$12:$R$53,2,FALSE))</f>
        <v/>
      </c>
      <c r="AJ19" s="120"/>
      <c r="AK19" s="121"/>
    </row>
    <row r="20" spans="2:37" x14ac:dyDescent="0.2">
      <c r="B20" s="277">
        <v>10</v>
      </c>
      <c r="C20" s="115"/>
      <c r="D20" s="129">
        <f t="shared" si="0"/>
        <v>0</v>
      </c>
      <c r="E20" s="131">
        <f t="shared" si="1"/>
        <v>0</v>
      </c>
      <c r="F20" s="116"/>
      <c r="G20" s="116"/>
      <c r="H20" s="129">
        <f t="shared" si="2"/>
        <v>0</v>
      </c>
      <c r="I20" s="116"/>
      <c r="J20" s="117"/>
      <c r="K20" s="117"/>
      <c r="L20" s="117"/>
      <c r="M20" s="117"/>
      <c r="N20" s="116"/>
      <c r="O20" s="116"/>
      <c r="P20" s="116"/>
      <c r="Q20" s="116"/>
      <c r="R20" s="116"/>
      <c r="S20" s="116"/>
      <c r="T20" s="116"/>
      <c r="U20" s="116"/>
      <c r="V20" s="117"/>
      <c r="W20" s="117"/>
      <c r="X20" s="117"/>
      <c r="Y20" s="117"/>
      <c r="Z20" s="116"/>
      <c r="AA20" s="116"/>
      <c r="AB20" s="116"/>
      <c r="AC20" s="116"/>
      <c r="AD20" s="116"/>
      <c r="AE20" s="116"/>
      <c r="AF20" s="116"/>
      <c r="AG20" s="120"/>
      <c r="AH20" s="120"/>
      <c r="AI20" s="228" t="str">
        <f>IF(ISBLANK(AJ20),"",VLOOKUP(AJ20,Luokitukset!$Q$12:$R$53,2,FALSE))</f>
        <v/>
      </c>
      <c r="AJ20" s="120"/>
      <c r="AK20" s="121"/>
    </row>
    <row r="21" spans="2:37" x14ac:dyDescent="0.2">
      <c r="B21" s="277">
        <v>11</v>
      </c>
      <c r="C21" s="115"/>
      <c r="D21" s="129">
        <f t="shared" si="0"/>
        <v>0</v>
      </c>
      <c r="E21" s="131">
        <f t="shared" si="1"/>
        <v>0</v>
      </c>
      <c r="F21" s="116"/>
      <c r="G21" s="116"/>
      <c r="H21" s="129">
        <f t="shared" si="2"/>
        <v>0</v>
      </c>
      <c r="I21" s="116"/>
      <c r="J21" s="117"/>
      <c r="K21" s="117"/>
      <c r="L21" s="117"/>
      <c r="M21" s="117"/>
      <c r="N21" s="116"/>
      <c r="O21" s="116"/>
      <c r="P21" s="116"/>
      <c r="Q21" s="116"/>
      <c r="R21" s="116"/>
      <c r="S21" s="116"/>
      <c r="T21" s="116"/>
      <c r="U21" s="116"/>
      <c r="V21" s="117"/>
      <c r="W21" s="117"/>
      <c r="X21" s="117"/>
      <c r="Y21" s="117"/>
      <c r="Z21" s="116"/>
      <c r="AA21" s="116"/>
      <c r="AB21" s="116"/>
      <c r="AC21" s="116"/>
      <c r="AD21" s="116"/>
      <c r="AE21" s="116"/>
      <c r="AF21" s="116"/>
      <c r="AG21" s="120"/>
      <c r="AH21" s="120"/>
      <c r="AI21" s="228" t="str">
        <f>IF(ISBLANK(AJ21),"",VLOOKUP(AJ21,Luokitukset!$Q$12:$R$53,2,FALSE))</f>
        <v/>
      </c>
      <c r="AJ21" s="120"/>
      <c r="AK21" s="121"/>
    </row>
    <row r="22" spans="2:37" x14ac:dyDescent="0.2">
      <c r="B22" s="277">
        <v>12</v>
      </c>
      <c r="C22" s="115"/>
      <c r="D22" s="129">
        <f t="shared" si="0"/>
        <v>0</v>
      </c>
      <c r="E22" s="131">
        <f t="shared" si="1"/>
        <v>0</v>
      </c>
      <c r="F22" s="116"/>
      <c r="G22" s="116"/>
      <c r="H22" s="129">
        <f t="shared" si="2"/>
        <v>0</v>
      </c>
      <c r="I22" s="116"/>
      <c r="J22" s="117"/>
      <c r="K22" s="117"/>
      <c r="L22" s="117"/>
      <c r="M22" s="117"/>
      <c r="N22" s="116"/>
      <c r="O22" s="116"/>
      <c r="P22" s="116"/>
      <c r="Q22" s="116"/>
      <c r="R22" s="116"/>
      <c r="S22" s="116"/>
      <c r="T22" s="116"/>
      <c r="U22" s="116"/>
      <c r="V22" s="117"/>
      <c r="W22" s="117"/>
      <c r="X22" s="117"/>
      <c r="Y22" s="117"/>
      <c r="Z22" s="116"/>
      <c r="AA22" s="116"/>
      <c r="AB22" s="116"/>
      <c r="AC22" s="116"/>
      <c r="AD22" s="116"/>
      <c r="AE22" s="116"/>
      <c r="AF22" s="116"/>
      <c r="AG22" s="120"/>
      <c r="AH22" s="120"/>
      <c r="AI22" s="228" t="str">
        <f>IF(ISBLANK(AJ22),"",VLOOKUP(AJ22,Luokitukset!$Q$12:$R$53,2,FALSE))</f>
        <v/>
      </c>
      <c r="AJ22" s="120"/>
      <c r="AK22" s="121"/>
    </row>
    <row r="23" spans="2:37" x14ac:dyDescent="0.2">
      <c r="B23" s="277">
        <v>13</v>
      </c>
      <c r="C23" s="115"/>
      <c r="D23" s="129">
        <f t="shared" si="0"/>
        <v>0</v>
      </c>
      <c r="E23" s="131">
        <f t="shared" si="1"/>
        <v>0</v>
      </c>
      <c r="F23" s="116"/>
      <c r="G23" s="116"/>
      <c r="H23" s="129">
        <f t="shared" si="2"/>
        <v>0</v>
      </c>
      <c r="I23" s="116"/>
      <c r="J23" s="117"/>
      <c r="K23" s="117"/>
      <c r="L23" s="117"/>
      <c r="M23" s="117"/>
      <c r="N23" s="116"/>
      <c r="O23" s="116"/>
      <c r="P23" s="116"/>
      <c r="Q23" s="116"/>
      <c r="R23" s="116"/>
      <c r="S23" s="116"/>
      <c r="T23" s="116"/>
      <c r="U23" s="116"/>
      <c r="V23" s="117"/>
      <c r="W23" s="117"/>
      <c r="X23" s="117"/>
      <c r="Y23" s="117"/>
      <c r="Z23" s="116"/>
      <c r="AA23" s="116"/>
      <c r="AB23" s="116"/>
      <c r="AC23" s="116"/>
      <c r="AD23" s="116"/>
      <c r="AE23" s="116"/>
      <c r="AF23" s="116"/>
      <c r="AG23" s="120"/>
      <c r="AH23" s="120"/>
      <c r="AI23" s="228" t="str">
        <f>IF(ISBLANK(AJ23),"",VLOOKUP(AJ23,Luokitukset!$Q$12:$R$53,2,FALSE))</f>
        <v/>
      </c>
      <c r="AJ23" s="120"/>
      <c r="AK23" s="121"/>
    </row>
    <row r="24" spans="2:37" x14ac:dyDescent="0.2">
      <c r="B24" s="277">
        <v>14</v>
      </c>
      <c r="C24" s="122"/>
      <c r="D24" s="129">
        <f t="shared" si="0"/>
        <v>0</v>
      </c>
      <c r="E24" s="131">
        <f t="shared" si="1"/>
        <v>0</v>
      </c>
      <c r="F24" s="123"/>
      <c r="G24" s="123"/>
      <c r="H24" s="129">
        <f t="shared" si="2"/>
        <v>0</v>
      </c>
      <c r="I24" s="123"/>
      <c r="J24" s="124"/>
      <c r="K24" s="124"/>
      <c r="L24" s="124"/>
      <c r="M24" s="124"/>
      <c r="N24" s="116"/>
      <c r="O24" s="125"/>
      <c r="P24" s="116"/>
      <c r="Q24" s="125"/>
      <c r="R24" s="125"/>
      <c r="S24" s="125"/>
      <c r="T24" s="125"/>
      <c r="U24" s="125"/>
      <c r="V24" s="124"/>
      <c r="W24" s="124"/>
      <c r="X24" s="124"/>
      <c r="Y24" s="124"/>
      <c r="Z24" s="116"/>
      <c r="AA24" s="125"/>
      <c r="AB24" s="116"/>
      <c r="AC24" s="125"/>
      <c r="AD24" s="123"/>
      <c r="AE24" s="123"/>
      <c r="AF24" s="126"/>
      <c r="AG24" s="126"/>
      <c r="AH24" s="126"/>
      <c r="AI24" s="228" t="str">
        <f>IF(ISBLANK(AJ24),"",VLOOKUP(AJ24,Luokitukset!$Q$12:$R$53,2,FALSE))</f>
        <v/>
      </c>
      <c r="AJ24" s="127"/>
      <c r="AK24" s="128"/>
    </row>
    <row r="25" spans="2:37" x14ac:dyDescent="0.2">
      <c r="B25" s="277">
        <v>15</v>
      </c>
      <c r="C25" s="115"/>
      <c r="D25" s="129">
        <f t="shared" si="0"/>
        <v>0</v>
      </c>
      <c r="E25" s="131">
        <f t="shared" si="1"/>
        <v>0</v>
      </c>
      <c r="F25" s="116"/>
      <c r="G25" s="116"/>
      <c r="H25" s="129">
        <f t="shared" si="2"/>
        <v>0</v>
      </c>
      <c r="I25" s="116"/>
      <c r="J25" s="117"/>
      <c r="K25" s="117"/>
      <c r="L25" s="117"/>
      <c r="M25" s="117"/>
      <c r="N25" s="116"/>
      <c r="O25" s="116"/>
      <c r="P25" s="116"/>
      <c r="Q25" s="116"/>
      <c r="R25" s="116"/>
      <c r="S25" s="116"/>
      <c r="T25" s="116"/>
      <c r="U25" s="116"/>
      <c r="V25" s="117"/>
      <c r="W25" s="117"/>
      <c r="X25" s="117"/>
      <c r="Y25" s="117"/>
      <c r="Z25" s="116"/>
      <c r="AA25" s="116"/>
      <c r="AB25" s="116"/>
      <c r="AC25" s="116"/>
      <c r="AD25" s="116"/>
      <c r="AE25" s="116"/>
      <c r="AF25" s="116"/>
      <c r="AG25" s="116"/>
      <c r="AH25" s="116"/>
      <c r="AI25" s="228" t="str">
        <f>IF(ISBLANK(AJ25),"",VLOOKUP(AJ25,Luokitukset!$Q$12:$R$53,2,FALSE))</f>
        <v/>
      </c>
      <c r="AJ25" s="120"/>
      <c r="AK25" s="121"/>
    </row>
    <row r="26" spans="2:37" x14ac:dyDescent="0.2">
      <c r="B26" s="277">
        <v>16</v>
      </c>
      <c r="C26" s="115"/>
      <c r="D26" s="129">
        <f t="shared" si="0"/>
        <v>0</v>
      </c>
      <c r="E26" s="131">
        <f t="shared" si="1"/>
        <v>0</v>
      </c>
      <c r="F26" s="116"/>
      <c r="G26" s="116"/>
      <c r="H26" s="129">
        <f t="shared" si="2"/>
        <v>0</v>
      </c>
      <c r="I26" s="116"/>
      <c r="J26" s="117"/>
      <c r="K26" s="117"/>
      <c r="L26" s="117"/>
      <c r="M26" s="117"/>
      <c r="N26" s="116"/>
      <c r="O26" s="116"/>
      <c r="P26" s="116"/>
      <c r="Q26" s="116"/>
      <c r="R26" s="116"/>
      <c r="S26" s="116"/>
      <c r="T26" s="116"/>
      <c r="U26" s="116"/>
      <c r="V26" s="117"/>
      <c r="W26" s="117"/>
      <c r="X26" s="117"/>
      <c r="Y26" s="117"/>
      <c r="Z26" s="116"/>
      <c r="AA26" s="116"/>
      <c r="AB26" s="116"/>
      <c r="AC26" s="116"/>
      <c r="AD26" s="116"/>
      <c r="AE26" s="116"/>
      <c r="AF26" s="116"/>
      <c r="AG26" s="120"/>
      <c r="AH26" s="120"/>
      <c r="AI26" s="228" t="str">
        <f>IF(ISBLANK(AJ26),"",VLOOKUP(AJ26,Luokitukset!$Q$12:$R$53,2,FALSE))</f>
        <v/>
      </c>
      <c r="AJ26" s="120"/>
      <c r="AK26" s="121"/>
    </row>
    <row r="27" spans="2:37" x14ac:dyDescent="0.2">
      <c r="B27" s="277">
        <v>17</v>
      </c>
      <c r="C27" s="115"/>
      <c r="D27" s="129">
        <f t="shared" si="0"/>
        <v>0</v>
      </c>
      <c r="E27" s="131">
        <f t="shared" si="1"/>
        <v>0</v>
      </c>
      <c r="F27" s="116"/>
      <c r="G27" s="116"/>
      <c r="H27" s="129">
        <f t="shared" si="2"/>
        <v>0</v>
      </c>
      <c r="I27" s="116"/>
      <c r="J27" s="117"/>
      <c r="K27" s="117"/>
      <c r="L27" s="117"/>
      <c r="M27" s="117"/>
      <c r="N27" s="116"/>
      <c r="O27" s="116"/>
      <c r="P27" s="116"/>
      <c r="Q27" s="116"/>
      <c r="R27" s="116"/>
      <c r="S27" s="116"/>
      <c r="T27" s="116"/>
      <c r="U27" s="116"/>
      <c r="V27" s="117"/>
      <c r="W27" s="117"/>
      <c r="X27" s="117"/>
      <c r="Y27" s="117"/>
      <c r="Z27" s="116"/>
      <c r="AA27" s="116"/>
      <c r="AB27" s="116"/>
      <c r="AC27" s="116"/>
      <c r="AD27" s="116"/>
      <c r="AE27" s="116"/>
      <c r="AF27" s="116"/>
      <c r="AG27" s="120"/>
      <c r="AH27" s="120"/>
      <c r="AI27" s="228" t="str">
        <f>IF(ISBLANK(AJ27),"",VLOOKUP(AJ27,Luokitukset!$Q$12:$R$53,2,FALSE))</f>
        <v/>
      </c>
      <c r="AJ27" s="120"/>
      <c r="AK27" s="121"/>
    </row>
    <row r="28" spans="2:37" x14ac:dyDescent="0.2">
      <c r="B28" s="277">
        <v>18</v>
      </c>
      <c r="C28" s="115"/>
      <c r="D28" s="129">
        <f t="shared" si="0"/>
        <v>0</v>
      </c>
      <c r="E28" s="131">
        <f t="shared" si="1"/>
        <v>0</v>
      </c>
      <c r="F28" s="116"/>
      <c r="G28" s="116"/>
      <c r="H28" s="129">
        <f t="shared" si="2"/>
        <v>0</v>
      </c>
      <c r="I28" s="116"/>
      <c r="J28" s="117"/>
      <c r="K28" s="117"/>
      <c r="L28" s="117"/>
      <c r="M28" s="117"/>
      <c r="N28" s="116"/>
      <c r="O28" s="116"/>
      <c r="P28" s="116"/>
      <c r="Q28" s="116"/>
      <c r="R28" s="116"/>
      <c r="S28" s="116"/>
      <c r="T28" s="116"/>
      <c r="U28" s="116"/>
      <c r="V28" s="117"/>
      <c r="W28" s="117"/>
      <c r="X28" s="117"/>
      <c r="Y28" s="117"/>
      <c r="Z28" s="116"/>
      <c r="AA28" s="116"/>
      <c r="AB28" s="116"/>
      <c r="AC28" s="116"/>
      <c r="AD28" s="116"/>
      <c r="AE28" s="116"/>
      <c r="AF28" s="116"/>
      <c r="AG28" s="120"/>
      <c r="AH28" s="120"/>
      <c r="AI28" s="228" t="str">
        <f>IF(ISBLANK(AJ28),"",VLOOKUP(AJ28,Luokitukset!$Q$12:$R$53,2,FALSE))</f>
        <v/>
      </c>
      <c r="AJ28" s="120"/>
      <c r="AK28" s="121"/>
    </row>
    <row r="29" spans="2:37" x14ac:dyDescent="0.2">
      <c r="B29" s="277">
        <v>19</v>
      </c>
      <c r="C29" s="115"/>
      <c r="D29" s="129">
        <f t="shared" si="0"/>
        <v>0</v>
      </c>
      <c r="E29" s="131">
        <f t="shared" si="1"/>
        <v>0</v>
      </c>
      <c r="F29" s="116"/>
      <c r="G29" s="116"/>
      <c r="H29" s="129">
        <f t="shared" si="2"/>
        <v>0</v>
      </c>
      <c r="I29" s="116"/>
      <c r="J29" s="117"/>
      <c r="K29" s="117"/>
      <c r="L29" s="117"/>
      <c r="M29" s="117"/>
      <c r="N29" s="116"/>
      <c r="O29" s="116"/>
      <c r="P29" s="116"/>
      <c r="Q29" s="116"/>
      <c r="R29" s="116"/>
      <c r="S29" s="116"/>
      <c r="T29" s="116"/>
      <c r="U29" s="116"/>
      <c r="V29" s="117"/>
      <c r="W29" s="117"/>
      <c r="X29" s="117"/>
      <c r="Y29" s="117"/>
      <c r="Z29" s="116"/>
      <c r="AA29" s="116"/>
      <c r="AB29" s="116"/>
      <c r="AC29" s="116"/>
      <c r="AD29" s="116"/>
      <c r="AE29" s="116"/>
      <c r="AF29" s="116"/>
      <c r="AG29" s="120"/>
      <c r="AH29" s="120"/>
      <c r="AI29" s="228" t="str">
        <f>IF(ISBLANK(AJ29),"",VLOOKUP(AJ29,Luokitukset!$Q$12:$R$53,2,FALSE))</f>
        <v/>
      </c>
      <c r="AJ29" s="120"/>
      <c r="AK29" s="121"/>
    </row>
    <row r="30" spans="2:37" x14ac:dyDescent="0.2">
      <c r="B30" s="277">
        <v>20</v>
      </c>
      <c r="C30" s="115"/>
      <c r="D30" s="129">
        <f t="shared" si="0"/>
        <v>0</v>
      </c>
      <c r="E30" s="131">
        <f t="shared" si="1"/>
        <v>0</v>
      </c>
      <c r="F30" s="116"/>
      <c r="G30" s="116"/>
      <c r="H30" s="129">
        <f t="shared" si="2"/>
        <v>0</v>
      </c>
      <c r="I30" s="116"/>
      <c r="J30" s="117"/>
      <c r="K30" s="117"/>
      <c r="L30" s="117"/>
      <c r="M30" s="117"/>
      <c r="N30" s="116"/>
      <c r="O30" s="116"/>
      <c r="P30" s="116"/>
      <c r="Q30" s="116"/>
      <c r="R30" s="116"/>
      <c r="S30" s="116"/>
      <c r="T30" s="116"/>
      <c r="U30" s="116"/>
      <c r="V30" s="117"/>
      <c r="W30" s="117"/>
      <c r="X30" s="117"/>
      <c r="Y30" s="117"/>
      <c r="Z30" s="116"/>
      <c r="AA30" s="116"/>
      <c r="AB30" s="116"/>
      <c r="AC30" s="116"/>
      <c r="AD30" s="116"/>
      <c r="AE30" s="116"/>
      <c r="AF30" s="116"/>
      <c r="AG30" s="120"/>
      <c r="AH30" s="120"/>
      <c r="AI30" s="228" t="str">
        <f>IF(ISBLANK(AJ30),"",VLOOKUP(AJ30,Luokitukset!$Q$12:$R$53,2,FALSE))</f>
        <v/>
      </c>
      <c r="AJ30" s="120"/>
      <c r="AK30" s="121"/>
    </row>
    <row r="31" spans="2:37" x14ac:dyDescent="0.2">
      <c r="B31" s="277">
        <v>21</v>
      </c>
      <c r="C31" s="115"/>
      <c r="D31" s="129">
        <f t="shared" si="0"/>
        <v>0</v>
      </c>
      <c r="E31" s="131">
        <f t="shared" si="1"/>
        <v>0</v>
      </c>
      <c r="F31" s="116"/>
      <c r="G31" s="116"/>
      <c r="H31" s="129">
        <f t="shared" si="2"/>
        <v>0</v>
      </c>
      <c r="I31" s="116"/>
      <c r="J31" s="117"/>
      <c r="K31" s="117"/>
      <c r="L31" s="117"/>
      <c r="M31" s="117"/>
      <c r="N31" s="116"/>
      <c r="O31" s="116"/>
      <c r="P31" s="116"/>
      <c r="Q31" s="116"/>
      <c r="R31" s="116"/>
      <c r="S31" s="116"/>
      <c r="T31" s="116"/>
      <c r="U31" s="116"/>
      <c r="V31" s="117"/>
      <c r="W31" s="117"/>
      <c r="X31" s="117"/>
      <c r="Y31" s="117"/>
      <c r="Z31" s="116"/>
      <c r="AA31" s="116"/>
      <c r="AB31" s="116"/>
      <c r="AC31" s="116"/>
      <c r="AD31" s="116"/>
      <c r="AE31" s="116"/>
      <c r="AF31" s="116"/>
      <c r="AG31" s="120"/>
      <c r="AH31" s="120"/>
      <c r="AI31" s="228" t="str">
        <f>IF(ISBLANK(AJ31),"",VLOOKUP(AJ31,Luokitukset!$Q$12:$R$53,2,FALSE))</f>
        <v/>
      </c>
      <c r="AJ31" s="120"/>
      <c r="AK31" s="121"/>
    </row>
    <row r="32" spans="2:37" x14ac:dyDescent="0.2">
      <c r="B32" s="277">
        <v>22</v>
      </c>
      <c r="C32" s="115"/>
      <c r="D32" s="129">
        <f t="shared" si="0"/>
        <v>0</v>
      </c>
      <c r="E32" s="131">
        <f t="shared" si="1"/>
        <v>0</v>
      </c>
      <c r="F32" s="116"/>
      <c r="G32" s="116"/>
      <c r="H32" s="129">
        <f t="shared" si="2"/>
        <v>0</v>
      </c>
      <c r="I32" s="116"/>
      <c r="J32" s="117"/>
      <c r="K32" s="117"/>
      <c r="L32" s="117"/>
      <c r="M32" s="117"/>
      <c r="N32" s="116"/>
      <c r="O32" s="116"/>
      <c r="P32" s="116"/>
      <c r="Q32" s="116"/>
      <c r="R32" s="116"/>
      <c r="S32" s="116"/>
      <c r="T32" s="116"/>
      <c r="U32" s="116"/>
      <c r="V32" s="117"/>
      <c r="W32" s="117"/>
      <c r="X32" s="117"/>
      <c r="Y32" s="117"/>
      <c r="Z32" s="116"/>
      <c r="AA32" s="116"/>
      <c r="AB32" s="116"/>
      <c r="AC32" s="116"/>
      <c r="AD32" s="116"/>
      <c r="AE32" s="116"/>
      <c r="AF32" s="116"/>
      <c r="AG32" s="120"/>
      <c r="AH32" s="120"/>
      <c r="AI32" s="228" t="str">
        <f>IF(ISBLANK(AJ32),"",VLOOKUP(AJ32,Luokitukset!$Q$12:$R$53,2,FALSE))</f>
        <v/>
      </c>
      <c r="AJ32" s="120"/>
      <c r="AK32" s="121"/>
    </row>
    <row r="33" spans="2:37" x14ac:dyDescent="0.2">
      <c r="B33" s="277">
        <v>23</v>
      </c>
      <c r="C33" s="115"/>
      <c r="D33" s="129">
        <f t="shared" si="0"/>
        <v>0</v>
      </c>
      <c r="E33" s="131">
        <f t="shared" si="1"/>
        <v>0</v>
      </c>
      <c r="F33" s="116"/>
      <c r="G33" s="116"/>
      <c r="H33" s="129">
        <f t="shared" si="2"/>
        <v>0</v>
      </c>
      <c r="I33" s="116"/>
      <c r="J33" s="117"/>
      <c r="K33" s="117"/>
      <c r="L33" s="117"/>
      <c r="M33" s="117"/>
      <c r="N33" s="116"/>
      <c r="O33" s="116"/>
      <c r="P33" s="116"/>
      <c r="Q33" s="116"/>
      <c r="R33" s="116"/>
      <c r="S33" s="116"/>
      <c r="T33" s="116"/>
      <c r="U33" s="116"/>
      <c r="V33" s="117"/>
      <c r="W33" s="117"/>
      <c r="X33" s="117"/>
      <c r="Y33" s="117"/>
      <c r="Z33" s="116"/>
      <c r="AA33" s="116"/>
      <c r="AB33" s="116"/>
      <c r="AC33" s="116"/>
      <c r="AD33" s="116"/>
      <c r="AE33" s="116"/>
      <c r="AF33" s="116"/>
      <c r="AG33" s="120"/>
      <c r="AH33" s="120"/>
      <c r="AI33" s="228" t="str">
        <f>IF(ISBLANK(AJ33),"",VLOOKUP(AJ33,Luokitukset!$Q$12:$R$53,2,FALSE))</f>
        <v/>
      </c>
      <c r="AJ33" s="120"/>
      <c r="AK33" s="121"/>
    </row>
    <row r="34" spans="2:37" x14ac:dyDescent="0.2">
      <c r="B34" s="277">
        <v>24</v>
      </c>
      <c r="C34" s="115"/>
      <c r="D34" s="129">
        <f t="shared" si="0"/>
        <v>0</v>
      </c>
      <c r="E34" s="131">
        <f t="shared" si="1"/>
        <v>0</v>
      </c>
      <c r="F34" s="116"/>
      <c r="G34" s="116"/>
      <c r="H34" s="129">
        <f t="shared" si="2"/>
        <v>0</v>
      </c>
      <c r="I34" s="116"/>
      <c r="J34" s="117"/>
      <c r="K34" s="117"/>
      <c r="L34" s="117"/>
      <c r="M34" s="117"/>
      <c r="N34" s="116"/>
      <c r="O34" s="116"/>
      <c r="P34" s="116"/>
      <c r="Q34" s="116"/>
      <c r="R34" s="116"/>
      <c r="S34" s="116"/>
      <c r="T34" s="116"/>
      <c r="U34" s="116"/>
      <c r="V34" s="117"/>
      <c r="W34" s="117"/>
      <c r="X34" s="117"/>
      <c r="Y34" s="117"/>
      <c r="Z34" s="116"/>
      <c r="AA34" s="116"/>
      <c r="AB34" s="116"/>
      <c r="AC34" s="116"/>
      <c r="AD34" s="116"/>
      <c r="AE34" s="116"/>
      <c r="AF34" s="116"/>
      <c r="AG34" s="120"/>
      <c r="AH34" s="120"/>
      <c r="AI34" s="228" t="str">
        <f>IF(ISBLANK(AJ34),"",VLOOKUP(AJ34,Luokitukset!$Q$12:$R$53,2,FALSE))</f>
        <v/>
      </c>
      <c r="AJ34" s="120"/>
      <c r="AK34" s="121"/>
    </row>
    <row r="35" spans="2:37" x14ac:dyDescent="0.2">
      <c r="B35" s="277">
        <v>25</v>
      </c>
      <c r="C35" s="115"/>
      <c r="D35" s="129">
        <f t="shared" si="0"/>
        <v>0</v>
      </c>
      <c r="E35" s="131">
        <f t="shared" si="1"/>
        <v>0</v>
      </c>
      <c r="F35" s="116"/>
      <c r="G35" s="116"/>
      <c r="H35" s="129">
        <f t="shared" si="2"/>
        <v>0</v>
      </c>
      <c r="I35" s="116"/>
      <c r="J35" s="117"/>
      <c r="K35" s="117"/>
      <c r="L35" s="117"/>
      <c r="M35" s="117"/>
      <c r="N35" s="116"/>
      <c r="O35" s="116"/>
      <c r="P35" s="116"/>
      <c r="Q35" s="116"/>
      <c r="R35" s="116"/>
      <c r="S35" s="116"/>
      <c r="T35" s="116"/>
      <c r="U35" s="116"/>
      <c r="V35" s="117"/>
      <c r="W35" s="117"/>
      <c r="X35" s="117"/>
      <c r="Y35" s="117"/>
      <c r="Z35" s="116"/>
      <c r="AA35" s="116"/>
      <c r="AB35" s="116"/>
      <c r="AC35" s="116"/>
      <c r="AD35" s="116"/>
      <c r="AE35" s="116"/>
      <c r="AF35" s="116"/>
      <c r="AG35" s="120"/>
      <c r="AH35" s="120"/>
      <c r="AI35" s="228" t="str">
        <f>IF(ISBLANK(AJ35),"",VLOOKUP(AJ35,Luokitukset!$Q$12:$R$53,2,FALSE))</f>
        <v/>
      </c>
      <c r="AJ35" s="120"/>
      <c r="AK35" s="121"/>
    </row>
    <row r="36" spans="2:37" x14ac:dyDescent="0.2">
      <c r="B36" s="277">
        <v>26</v>
      </c>
      <c r="C36" s="115"/>
      <c r="D36" s="129">
        <f>N36+P36+Z36+AB36+AF36</f>
        <v>0</v>
      </c>
      <c r="E36" s="131">
        <f>IF(F36&gt;0,F36/D36,0)</f>
        <v>0</v>
      </c>
      <c r="F36" s="116"/>
      <c r="G36" s="116"/>
      <c r="H36" s="129">
        <f>L36+X36</f>
        <v>0</v>
      </c>
      <c r="I36" s="116"/>
      <c r="J36" s="117"/>
      <c r="K36" s="117"/>
      <c r="L36" s="117"/>
      <c r="M36" s="117"/>
      <c r="N36" s="116"/>
      <c r="O36" s="116"/>
      <c r="P36" s="116"/>
      <c r="Q36" s="116"/>
      <c r="R36" s="116"/>
      <c r="S36" s="116"/>
      <c r="T36" s="116"/>
      <c r="U36" s="116"/>
      <c r="V36" s="117"/>
      <c r="W36" s="117"/>
      <c r="X36" s="117"/>
      <c r="Y36" s="117"/>
      <c r="Z36" s="116"/>
      <c r="AA36" s="116"/>
      <c r="AB36" s="116"/>
      <c r="AC36" s="116"/>
      <c r="AD36" s="116"/>
      <c r="AE36" s="116"/>
      <c r="AF36" s="116"/>
      <c r="AG36" s="120"/>
      <c r="AH36" s="120"/>
      <c r="AI36" s="228" t="str">
        <f>IF(ISBLANK(AJ36),"",VLOOKUP(AJ36,Luokitukset!$Q$12:$R$53,2,FALSE))</f>
        <v/>
      </c>
      <c r="AJ36" s="120"/>
      <c r="AK36" s="121"/>
    </row>
    <row r="37" spans="2:37" ht="13.5" thickBot="1" x14ac:dyDescent="0.25">
      <c r="B37" s="82"/>
      <c r="C37" s="114"/>
      <c r="D37" s="87">
        <f t="shared" si="0"/>
        <v>0</v>
      </c>
      <c r="E37" s="88"/>
      <c r="F37" s="89"/>
      <c r="G37" s="89"/>
      <c r="H37" s="87">
        <f t="shared" si="2"/>
        <v>0</v>
      </c>
      <c r="I37" s="83"/>
      <c r="J37" s="84"/>
      <c r="K37" s="84"/>
      <c r="L37" s="84"/>
      <c r="M37" s="84"/>
      <c r="N37" s="83"/>
      <c r="O37" s="83"/>
      <c r="P37" s="83"/>
      <c r="Q37" s="83"/>
      <c r="R37" s="83"/>
      <c r="S37" s="83"/>
      <c r="T37" s="83"/>
      <c r="U37" s="83"/>
      <c r="V37" s="84"/>
      <c r="W37" s="84"/>
      <c r="X37" s="84"/>
      <c r="Y37" s="84"/>
      <c r="Z37" s="83"/>
      <c r="AA37" s="83"/>
      <c r="AB37" s="83"/>
      <c r="AC37" s="83"/>
      <c r="AD37" s="83"/>
      <c r="AE37" s="83"/>
      <c r="AF37" s="83"/>
      <c r="AG37" s="85"/>
      <c r="AH37" s="85"/>
      <c r="AI37" s="152"/>
      <c r="AJ37" s="85"/>
      <c r="AK37" s="86"/>
    </row>
    <row r="38" spans="2:37" ht="13.5" thickBot="1" x14ac:dyDescent="0.25">
      <c r="B38" s="75"/>
      <c r="C38" s="76" t="s">
        <v>22</v>
      </c>
      <c r="D38" s="77">
        <f>SUM(D11:D37)</f>
        <v>0</v>
      </c>
      <c r="E38" s="78">
        <f>IF(F38&gt;0,F38/D38,0)</f>
        <v>0</v>
      </c>
      <c r="F38" s="77">
        <f>SUM(F11:F37)</f>
        <v>0</v>
      </c>
      <c r="G38" s="77"/>
      <c r="H38" s="77">
        <f>SUM(H11:H37)</f>
        <v>0</v>
      </c>
      <c r="I38" s="77"/>
      <c r="J38" s="77">
        <f>SUM(J11:J37)</f>
        <v>0</v>
      </c>
      <c r="K38" s="77"/>
      <c r="L38" s="77">
        <f>SUM(L11:L37)</f>
        <v>0</v>
      </c>
      <c r="M38" s="77"/>
      <c r="N38" s="77">
        <f>SUM(N11:N37)</f>
        <v>0</v>
      </c>
      <c r="O38" s="77"/>
      <c r="P38" s="77">
        <f>SUM(P11:P37)</f>
        <v>0</v>
      </c>
      <c r="Q38" s="77"/>
      <c r="R38" s="77"/>
      <c r="S38" s="77"/>
      <c r="T38" s="77"/>
      <c r="U38" s="77"/>
      <c r="V38" s="77">
        <f>SUM(V11:V37)</f>
        <v>0</v>
      </c>
      <c r="W38" s="77"/>
      <c r="X38" s="77">
        <f>SUM(X11:X37)</f>
        <v>0</v>
      </c>
      <c r="Y38" s="77"/>
      <c r="Z38" s="77">
        <f>SUM(Z11:Z37)</f>
        <v>0</v>
      </c>
      <c r="AA38" s="77"/>
      <c r="AB38" s="77">
        <f>SUM(AB11:AB37)</f>
        <v>0</v>
      </c>
      <c r="AC38" s="77"/>
      <c r="AD38" s="77">
        <f>SUM(AD11:AD37)</f>
        <v>0</v>
      </c>
      <c r="AE38" s="77"/>
      <c r="AF38" s="77">
        <f>SUM(AF11:AF37)</f>
        <v>0</v>
      </c>
      <c r="AG38" s="79"/>
      <c r="AH38" s="79"/>
      <c r="AI38" s="153"/>
      <c r="AJ38" s="80"/>
      <c r="AK38" s="81"/>
    </row>
    <row r="43" spans="2:37" x14ac:dyDescent="0.2">
      <c r="F43" s="98"/>
      <c r="G43" s="98"/>
      <c r="H43" s="98"/>
    </row>
  </sheetData>
  <sheetProtection algorithmName="SHA-512" hashValue="Yvx0cIQt+Wxd+hhkFJNjtGd2YGuNkifyL7SCNa5IfW7zoCjKw0rYKh7d9kwgaUJXdyJ/rstW05ev/bFmFhy/zA==" saltValue="x9r3z583By/BV8+ardjZbQ==" spinCount="100000" sheet="1" formatCells="0" insertRows="0"/>
  <mergeCells count="12">
    <mergeCell ref="N8:P8"/>
    <mergeCell ref="Z8:AB8"/>
    <mergeCell ref="R6:U6"/>
    <mergeCell ref="J6:P6"/>
    <mergeCell ref="J7:P7"/>
    <mergeCell ref="AJ6:AJ10"/>
    <mergeCell ref="AF4:AH4"/>
    <mergeCell ref="AD6:AF6"/>
    <mergeCell ref="AD7:AF7"/>
    <mergeCell ref="V6:AB6"/>
    <mergeCell ref="V7:AB7"/>
    <mergeCell ref="AI6:AI10"/>
  </mergeCells>
  <phoneticPr fontId="14" type="noConversion"/>
  <conditionalFormatting sqref="D11:E36 H11:H36">
    <cfRule type="cellIs" dxfId="17" priority="1" stopIfTrue="1" operator="equal">
      <formula>0</formula>
    </cfRule>
  </conditionalFormatting>
  <dataValidations count="8">
    <dataValidation allowBlank="1" showInputMessage="1" showErrorMessage="1" prompt="Arvio ehdotetun toimenpiteen säästövaikutuksen eliniästä. Oheistetaan myöhemmin tarkemmin, kun energiapalveludirektiivin ja energiatehokkuussopimusten määrittelyt varmistuvat." sqref="AH11:AH36" xr:uid="{00000000-0002-0000-0200-000000000000}"/>
    <dataValidation allowBlank="1" showInputMessage="1" showErrorMessage="1" prompt="Arvo lasketaan" sqref="D11:E36 H11:H36" xr:uid="{00000000-0002-0000-0200-000001000000}"/>
    <dataValidation type="list" allowBlank="1" showInputMessage="1" showErrorMessage="1" sqref="AJ11:AJ36" xr:uid="{00000000-0002-0000-0200-000002000000}">
      <formula1>Toimenpideluokka</formula1>
    </dataValidation>
    <dataValidation allowBlank="1" showInputMessage="1" showErrorMessage="1" prompt="Toimenpiteen energiankäytön muutosta koskeva kustannusvaikutus" sqref="N11:N36" xr:uid="{ED2F1C92-288E-4EF1-B63B-7331E187497F}"/>
    <dataValidation allowBlank="1" showInputMessage="1" showErrorMessage="1" prompt="Energian hankinnan muutosten kustannusvaikutukset._x000a__x000a_Esim. tilausvesivirran muutos tai polttoainekustannusten muutos" sqref="P11:P36" xr:uid="{00BABD1B-74A2-4572-91A1-0C3A1D628433}"/>
    <dataValidation allowBlank="1" showInputMessage="1" showErrorMessage="1" prompt="Toimenpiteen CO2-vaikutus" sqref="L11:L36 X11:X36" xr:uid="{99EEF901-5A35-40E2-9C9D-B9BC15281098}"/>
    <dataValidation allowBlank="1" showInputMessage="1" showErrorMessage="1" prompt="Toimenpiteen energiankäytön muutosta koskeva kustannusvaikutus" sqref="Z11:Z36" xr:uid="{E0C74190-075E-4E8F-AB06-7632C031F638}"/>
    <dataValidation allowBlank="1" showInputMessage="1" showErrorMessage="1" prompt="Energian hankinnan muutosten kustannusvaikutukset._x000a__x000a_Esim. tariffimuutos, tehomaksut, perusmaksut" sqref="AB11:AB36" xr:uid="{553A4F38-154E-49D7-B5B7-B6A93FBC4420}"/>
  </dataValidations>
  <pageMargins left="0.75" right="0.75" top="1" bottom="1" header="0.5" footer="0.5"/>
  <pageSetup paperSize="9" scale="56" fitToHeight="0" orientation="landscape" errors="blank"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Valitse annetuista vaihtoehdoista _x000a__x000a_T= toteutettu_x000a_P=päätetty toteuttaa_x000a_H=toteuttamista harkitaan_x000a_E=ei toteuteta" prompt="Toimenpide:_x000a_T= toteutettu_x000a_P=päätetty toteuttaa_x000a_H=toteuttamista harkitaan_x000a_E=ei toteuteta" xr:uid="{E87260FA-EBAF-46F6-97E4-A0131DBA9A5C}">
          <x14:formula1>
            <xm:f>Luokitukset!$X$12:$X$15</xm:f>
          </x14:formula1>
          <xm:sqref>AK11:AK36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showGridLines="0" topLeftCell="A4" workbookViewId="0">
      <selection activeCell="C8" sqref="C8"/>
    </sheetView>
  </sheetViews>
  <sheetFormatPr defaultRowHeight="12.75" x14ac:dyDescent="0.2"/>
  <cols>
    <col min="2" max="2" width="40.7109375" customWidth="1"/>
    <col min="3" max="3" width="18.140625" customWidth="1"/>
    <col min="4" max="4" width="40.7109375" customWidth="1"/>
    <col min="5" max="5" width="24.7109375" hidden="1" customWidth="1"/>
  </cols>
  <sheetData>
    <row r="1" spans="1:5" x14ac:dyDescent="0.2">
      <c r="A1" s="250" t="str">
        <f>CONCATENATE(Energia!A1,"      ",B3)</f>
        <v>Päätaulu Täsmäkatselmus      Tarkastuslista</v>
      </c>
      <c r="B1" s="252"/>
      <c r="C1" s="264"/>
      <c r="D1" t="str">
        <f>CONCATENATE("diaari ",Kohdetiedot!E3,"/",Kohdetiedot!G3,"/",Kohdetiedot!I3)</f>
        <v>diaari /31/</v>
      </c>
      <c r="E1" s="272" t="s">
        <v>1101</v>
      </c>
    </row>
    <row r="2" spans="1:5" ht="6" customHeight="1" x14ac:dyDescent="0.2">
      <c r="A2" s="254"/>
      <c r="C2" s="144"/>
    </row>
    <row r="3" spans="1:5" ht="15.75" x14ac:dyDescent="0.25">
      <c r="A3" s="230"/>
      <c r="B3" s="249" t="s">
        <v>104</v>
      </c>
      <c r="C3" s="144"/>
    </row>
    <row r="4" spans="1:5" ht="1.5" customHeight="1" x14ac:dyDescent="0.2">
      <c r="A4" s="135"/>
      <c r="B4" s="138"/>
      <c r="C4" s="144"/>
    </row>
    <row r="5" spans="1:5" ht="27" customHeight="1" x14ac:dyDescent="0.2">
      <c r="A5" s="135"/>
      <c r="B5" s="323" t="s">
        <v>185</v>
      </c>
      <c r="C5" s="323"/>
      <c r="D5" s="323"/>
    </row>
    <row r="6" spans="1:5" ht="6.75" customHeight="1" thickBot="1" x14ac:dyDescent="0.3">
      <c r="C6" s="172"/>
      <c r="D6" s="171"/>
    </row>
    <row r="7" spans="1:5" ht="39" thickBot="1" x14ac:dyDescent="0.25">
      <c r="B7" s="185" t="s">
        <v>169</v>
      </c>
      <c r="C7" s="186" t="s">
        <v>177</v>
      </c>
      <c r="D7" s="186" t="s">
        <v>183</v>
      </c>
    </row>
    <row r="8" spans="1:5" x14ac:dyDescent="0.2">
      <c r="B8" s="180" t="s">
        <v>133</v>
      </c>
      <c r="C8" s="184"/>
      <c r="D8" s="194"/>
      <c r="E8">
        <v>100</v>
      </c>
    </row>
    <row r="9" spans="1:5" x14ac:dyDescent="0.2">
      <c r="B9" s="178" t="s">
        <v>134</v>
      </c>
      <c r="C9" s="179"/>
      <c r="D9" s="195"/>
      <c r="E9">
        <v>101</v>
      </c>
    </row>
    <row r="10" spans="1:5" x14ac:dyDescent="0.2">
      <c r="B10" s="174" t="s">
        <v>174</v>
      </c>
      <c r="C10" s="175"/>
      <c r="D10" s="196"/>
      <c r="E10">
        <v>102</v>
      </c>
    </row>
    <row r="11" spans="1:5" x14ac:dyDescent="0.2">
      <c r="B11" s="174" t="s">
        <v>173</v>
      </c>
      <c r="C11" s="175"/>
      <c r="D11" s="196"/>
      <c r="E11">
        <v>103</v>
      </c>
    </row>
    <row r="12" spans="1:5" ht="13.5" thickBot="1" x14ac:dyDescent="0.25">
      <c r="B12" s="176" t="s">
        <v>135</v>
      </c>
      <c r="C12" s="177"/>
      <c r="D12" s="197"/>
      <c r="E12">
        <v>104</v>
      </c>
    </row>
    <row r="13" spans="1:5" x14ac:dyDescent="0.2">
      <c r="B13" s="180" t="s">
        <v>136</v>
      </c>
      <c r="C13" s="181"/>
      <c r="D13" s="194"/>
      <c r="E13">
        <v>200</v>
      </c>
    </row>
    <row r="14" spans="1:5" x14ac:dyDescent="0.2">
      <c r="B14" s="182" t="s">
        <v>137</v>
      </c>
      <c r="C14" s="175"/>
      <c r="D14" s="196"/>
      <c r="E14">
        <v>201</v>
      </c>
    </row>
    <row r="15" spans="1:5" x14ac:dyDescent="0.2">
      <c r="B15" s="182" t="s">
        <v>138</v>
      </c>
      <c r="C15" s="175"/>
      <c r="D15" s="196"/>
      <c r="E15">
        <v>202</v>
      </c>
    </row>
    <row r="16" spans="1:5" ht="13.5" thickBot="1" x14ac:dyDescent="0.25">
      <c r="B16" s="183" t="s">
        <v>139</v>
      </c>
      <c r="C16" s="177"/>
      <c r="D16" s="197"/>
      <c r="E16">
        <v>203</v>
      </c>
    </row>
    <row r="17" spans="2:5" x14ac:dyDescent="0.2">
      <c r="B17" s="180" t="s">
        <v>140</v>
      </c>
      <c r="C17" s="181"/>
      <c r="D17" s="194"/>
      <c r="E17">
        <v>300</v>
      </c>
    </row>
    <row r="18" spans="2:5" ht="13.5" thickBot="1" x14ac:dyDescent="0.25">
      <c r="B18" s="183" t="s">
        <v>141</v>
      </c>
      <c r="C18" s="177"/>
      <c r="D18" s="197"/>
      <c r="E18">
        <v>301</v>
      </c>
    </row>
    <row r="19" spans="2:5" x14ac:dyDescent="0.2">
      <c r="B19" s="180" t="s">
        <v>142</v>
      </c>
      <c r="C19" s="181"/>
      <c r="D19" s="194"/>
      <c r="E19">
        <v>400</v>
      </c>
    </row>
    <row r="20" spans="2:5" x14ac:dyDescent="0.2">
      <c r="B20" s="174" t="s">
        <v>171</v>
      </c>
      <c r="C20" s="175"/>
      <c r="D20" s="196"/>
      <c r="E20">
        <v>401</v>
      </c>
    </row>
    <row r="21" spans="2:5" ht="13.5" thickBot="1" x14ac:dyDescent="0.25">
      <c r="B21" s="183" t="s">
        <v>143</v>
      </c>
      <c r="C21" s="177"/>
      <c r="D21" s="197"/>
      <c r="E21">
        <v>402</v>
      </c>
    </row>
    <row r="22" spans="2:5" x14ac:dyDescent="0.2">
      <c r="B22" s="180" t="s">
        <v>144</v>
      </c>
      <c r="C22" s="181"/>
      <c r="D22" s="194"/>
      <c r="E22">
        <v>500</v>
      </c>
    </row>
    <row r="23" spans="2:5" x14ac:dyDescent="0.2">
      <c r="B23" s="182" t="s">
        <v>145</v>
      </c>
      <c r="C23" s="175"/>
      <c r="D23" s="196"/>
      <c r="E23">
        <v>501</v>
      </c>
    </row>
    <row r="24" spans="2:5" x14ac:dyDescent="0.2">
      <c r="B24" s="182" t="s">
        <v>146</v>
      </c>
      <c r="C24" s="175"/>
      <c r="D24" s="196"/>
      <c r="E24">
        <v>502</v>
      </c>
    </row>
    <row r="25" spans="2:5" ht="13.5" thickBot="1" x14ac:dyDescent="0.25">
      <c r="B25" s="183" t="s">
        <v>147</v>
      </c>
      <c r="C25" s="177"/>
      <c r="D25" s="197"/>
      <c r="E25">
        <v>503</v>
      </c>
    </row>
    <row r="26" spans="2:5" ht="13.5" thickBot="1" x14ac:dyDescent="0.25">
      <c r="B26" s="188" t="s">
        <v>148</v>
      </c>
      <c r="C26" s="189"/>
      <c r="D26" s="198"/>
      <c r="E26">
        <v>600</v>
      </c>
    </row>
    <row r="27" spans="2:5" ht="13.5" thickBot="1" x14ac:dyDescent="0.25">
      <c r="B27" s="188" t="s">
        <v>149</v>
      </c>
      <c r="C27" s="189"/>
      <c r="D27" s="198"/>
      <c r="E27">
        <v>700</v>
      </c>
    </row>
    <row r="28" spans="2:5" x14ac:dyDescent="0.2">
      <c r="B28" s="180" t="s">
        <v>150</v>
      </c>
      <c r="C28" s="181"/>
      <c r="D28" s="194"/>
      <c r="E28">
        <v>800</v>
      </c>
    </row>
    <row r="29" spans="2:5" ht="13.5" thickBot="1" x14ac:dyDescent="0.25">
      <c r="B29" s="183" t="s">
        <v>151</v>
      </c>
      <c r="C29" s="177"/>
      <c r="D29" s="197"/>
      <c r="E29">
        <v>801</v>
      </c>
    </row>
    <row r="30" spans="2:5" x14ac:dyDescent="0.2">
      <c r="B30" s="180" t="s">
        <v>152</v>
      </c>
      <c r="C30" s="181"/>
      <c r="D30" s="194"/>
      <c r="E30">
        <v>900</v>
      </c>
    </row>
    <row r="31" spans="2:5" ht="13.5" thickBot="1" x14ac:dyDescent="0.25">
      <c r="B31" s="183" t="s">
        <v>153</v>
      </c>
      <c r="C31" s="177"/>
      <c r="D31" s="197"/>
      <c r="E31">
        <v>901</v>
      </c>
    </row>
    <row r="32" spans="2:5" x14ac:dyDescent="0.2">
      <c r="B32" s="180" t="s">
        <v>160</v>
      </c>
      <c r="C32" s="181"/>
      <c r="D32" s="194"/>
      <c r="E32">
        <v>1000</v>
      </c>
    </row>
    <row r="33" spans="2:6" x14ac:dyDescent="0.2">
      <c r="B33" s="182" t="s">
        <v>161</v>
      </c>
      <c r="C33" s="175"/>
      <c r="D33" s="196"/>
      <c r="E33">
        <v>1001</v>
      </c>
    </row>
    <row r="34" spans="2:6" ht="13.5" thickBot="1" x14ac:dyDescent="0.25">
      <c r="B34" s="183" t="s">
        <v>162</v>
      </c>
      <c r="C34" s="177"/>
      <c r="D34" s="197"/>
      <c r="E34">
        <v>1002</v>
      </c>
    </row>
    <row r="35" spans="2:6" ht="13.5" thickBot="1" x14ac:dyDescent="0.25">
      <c r="B35" s="188" t="s">
        <v>163</v>
      </c>
      <c r="C35" s="189"/>
      <c r="D35" s="198"/>
      <c r="E35">
        <v>1100</v>
      </c>
    </row>
    <row r="36" spans="2:6" ht="13.5" thickBot="1" x14ac:dyDescent="0.25">
      <c r="B36" s="188" t="s">
        <v>164</v>
      </c>
      <c r="C36" s="189"/>
      <c r="D36" s="198"/>
      <c r="E36">
        <v>1200</v>
      </c>
    </row>
    <row r="37" spans="2:6" x14ac:dyDescent="0.2">
      <c r="B37" s="180" t="s">
        <v>93</v>
      </c>
      <c r="C37" s="191"/>
      <c r="D37" s="194"/>
      <c r="E37">
        <v>1300</v>
      </c>
    </row>
    <row r="38" spans="2:6" x14ac:dyDescent="0.2">
      <c r="B38" s="182" t="s">
        <v>154</v>
      </c>
      <c r="C38" s="190"/>
      <c r="D38" s="196"/>
      <c r="E38">
        <v>1301</v>
      </c>
    </row>
    <row r="39" spans="2:6" x14ac:dyDescent="0.2">
      <c r="B39" s="182" t="s">
        <v>155</v>
      </c>
      <c r="C39" s="190"/>
      <c r="D39" s="196"/>
      <c r="E39">
        <v>1302</v>
      </c>
    </row>
    <row r="40" spans="2:6" x14ac:dyDescent="0.2">
      <c r="B40" s="182" t="s">
        <v>156</v>
      </c>
      <c r="C40" s="190"/>
      <c r="D40" s="196"/>
      <c r="E40">
        <v>1303</v>
      </c>
    </row>
    <row r="41" spans="2:6" x14ac:dyDescent="0.2">
      <c r="B41" s="182" t="s">
        <v>157</v>
      </c>
      <c r="C41" s="190"/>
      <c r="D41" s="196"/>
      <c r="E41">
        <v>1304</v>
      </c>
    </row>
    <row r="42" spans="2:6" x14ac:dyDescent="0.2">
      <c r="B42" s="174" t="s">
        <v>172</v>
      </c>
      <c r="C42" s="190"/>
      <c r="D42" s="196"/>
      <c r="E42">
        <v>1305</v>
      </c>
    </row>
    <row r="43" spans="2:6" x14ac:dyDescent="0.2">
      <c r="B43" s="182" t="s">
        <v>158</v>
      </c>
      <c r="C43" s="192"/>
      <c r="D43" s="196"/>
      <c r="E43">
        <v>1306</v>
      </c>
    </row>
    <row r="44" spans="2:6" x14ac:dyDescent="0.2">
      <c r="B44" s="182" t="s">
        <v>159</v>
      </c>
      <c r="C44" s="192"/>
      <c r="D44" s="196"/>
      <c r="E44">
        <v>1307</v>
      </c>
    </row>
    <row r="45" spans="2:6" ht="13.5" thickBot="1" x14ac:dyDescent="0.25">
      <c r="B45" s="176" t="s">
        <v>170</v>
      </c>
      <c r="C45" s="193"/>
      <c r="D45" s="197"/>
      <c r="E45">
        <v>1308</v>
      </c>
    </row>
    <row r="46" spans="2:6" x14ac:dyDescent="0.2">
      <c r="C46" s="94"/>
      <c r="D46" s="94"/>
      <c r="E46" s="94"/>
    </row>
    <row r="47" spans="2:6" x14ac:dyDescent="0.2">
      <c r="B47" s="94" t="s">
        <v>168</v>
      </c>
    </row>
    <row r="48" spans="2:6" x14ac:dyDescent="0.2">
      <c r="B48" s="94" t="s">
        <v>165</v>
      </c>
      <c r="F48" s="169"/>
    </row>
    <row r="49" spans="2:4" x14ac:dyDescent="0.2">
      <c r="B49" s="106"/>
    </row>
    <row r="50" spans="2:4" x14ac:dyDescent="0.2">
      <c r="B50" s="94" t="s">
        <v>166</v>
      </c>
      <c r="D50" s="94" t="s">
        <v>167</v>
      </c>
    </row>
    <row r="51" spans="2:4" x14ac:dyDescent="0.2">
      <c r="B51" s="187"/>
      <c r="D51" s="106"/>
    </row>
  </sheetData>
  <sheetProtection algorithmName="SHA-512" hashValue="FBN8l+HGOjGt+YHFM4c9AAuzvKXRqimXRx7AbSUM9YNEb8Inp6Ht9Ki4eW5TeLMxOUhI7u5cIjFQEI7++ZMnUA==" saltValue="p9kAhk9LcrjSiaKw9owdUg==" spinCount="100000" sheet="1"/>
  <mergeCells count="1">
    <mergeCell ref="B5:D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Valitse K tai E (kyllä tai ei)" promptTitle="Löytyy kohteesta" prompt="K = Kyllä_x000a_E = Ei" xr:uid="{93A96A5D-4C44-423F-9051-D9BD1C76F5B5}">
          <x14:formula1>
            <xm:f>Luokitukset!$Y$12:$Y$13</xm:f>
          </x14:formula1>
          <xm:sqref>C8:C45</xm:sqref>
        </x14:dataValidation>
        <x14:dataValidation type="list" allowBlank="1" showInputMessage="1" showErrorMessage="1" error="Valitse K, O tai E (kokonaisuudessaan, osittain, ei lainkaan)" promptTitle="Missä laajuudessa tarkasteltu" prompt="K = Kokonisuudessaan_x000a_O = Ositain_x000a_E = Ei lainkaan" xr:uid="{935F7E30-A4CD-40C6-839B-71753B809344}">
          <x14:formula1>
            <xm:f>Luokitukset!$AA$12:$AA$14</xm:f>
          </x14:formula1>
          <xm:sqref>D8:D45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
  <sheetViews>
    <sheetView showGridLines="0" zoomScaleNormal="100" workbookViewId="0">
      <selection activeCell="A2" sqref="A2"/>
    </sheetView>
  </sheetViews>
  <sheetFormatPr defaultRowHeight="12.75" x14ac:dyDescent="0.2"/>
  <cols>
    <col min="1" max="1" width="9.140625" style="166"/>
    <col min="2" max="2" width="13.42578125" style="166" customWidth="1"/>
    <col min="3" max="3" width="122" style="166" customWidth="1"/>
    <col min="4" max="16384" width="9.140625" style="166"/>
  </cols>
  <sheetData>
    <row r="1" spans="1:3" x14ac:dyDescent="0.2">
      <c r="A1" s="250" t="str">
        <f>Energia!A1</f>
        <v>Päätaulu Täsmäkatselmus</v>
      </c>
      <c r="B1" s="252"/>
      <c r="C1" s="268" t="s">
        <v>105</v>
      </c>
    </row>
    <row r="2" spans="1:3" x14ac:dyDescent="0.2">
      <c r="A2" s="290">
        <v>44421</v>
      </c>
    </row>
    <row r="3" spans="1:3" x14ac:dyDescent="0.2">
      <c r="B3" s="165" t="s">
        <v>106</v>
      </c>
    </row>
    <row r="4" spans="1:3" x14ac:dyDescent="0.2">
      <c r="C4" s="166" t="s">
        <v>1087</v>
      </c>
    </row>
    <row r="5" spans="1:3" x14ac:dyDescent="0.2">
      <c r="C5" s="265" t="s">
        <v>110</v>
      </c>
    </row>
    <row r="6" spans="1:3" ht="25.5" x14ac:dyDescent="0.2">
      <c r="C6" s="167" t="s">
        <v>178</v>
      </c>
    </row>
    <row r="7" spans="1:3" ht="25.5" x14ac:dyDescent="0.2">
      <c r="C7" s="167" t="s">
        <v>1092</v>
      </c>
    </row>
    <row r="8" spans="1:3" x14ac:dyDescent="0.2">
      <c r="B8" s="94" t="s">
        <v>108</v>
      </c>
    </row>
    <row r="9" spans="1:3" x14ac:dyDescent="0.2">
      <c r="C9" s="166" t="s">
        <v>1093</v>
      </c>
    </row>
    <row r="10" spans="1:3" x14ac:dyDescent="0.2">
      <c r="C10" s="265" t="s">
        <v>107</v>
      </c>
    </row>
    <row r="11" spans="1:3" ht="38.25" x14ac:dyDescent="0.2">
      <c r="C11" s="167" t="s">
        <v>1088</v>
      </c>
    </row>
    <row r="12" spans="1:3" ht="25.5" x14ac:dyDescent="0.2">
      <c r="C12" s="167" t="s">
        <v>109</v>
      </c>
    </row>
    <row r="13" spans="1:3" x14ac:dyDescent="0.2">
      <c r="C13" s="166" t="s">
        <v>111</v>
      </c>
    </row>
    <row r="14" spans="1:3" x14ac:dyDescent="0.2">
      <c r="B14" s="94" t="s">
        <v>112</v>
      </c>
    </row>
    <row r="15" spans="1:3" x14ac:dyDescent="0.2">
      <c r="B15" s="94"/>
      <c r="C15" s="166" t="s">
        <v>1094</v>
      </c>
    </row>
    <row r="16" spans="1:3" x14ac:dyDescent="0.2">
      <c r="C16" s="166" t="s">
        <v>115</v>
      </c>
    </row>
    <row r="17" spans="2:3" ht="25.5" x14ac:dyDescent="0.2">
      <c r="C17" s="167" t="s">
        <v>175</v>
      </c>
    </row>
    <row r="18" spans="2:3" x14ac:dyDescent="0.2">
      <c r="C18" s="167" t="s">
        <v>184</v>
      </c>
    </row>
    <row r="19" spans="2:3" ht="51" x14ac:dyDescent="0.2">
      <c r="C19" s="168" t="s">
        <v>1089</v>
      </c>
    </row>
    <row r="20" spans="2:3" x14ac:dyDescent="0.2">
      <c r="B20" s="94" t="s">
        <v>113</v>
      </c>
    </row>
    <row r="21" spans="2:3" ht="25.5" x14ac:dyDescent="0.2">
      <c r="C21" s="167" t="s">
        <v>122</v>
      </c>
    </row>
    <row r="22" spans="2:3" ht="25.5" x14ac:dyDescent="0.2">
      <c r="C22" s="167" t="s">
        <v>123</v>
      </c>
    </row>
    <row r="23" spans="2:3" ht="25.5" x14ac:dyDescent="0.2">
      <c r="C23" s="167" t="s">
        <v>1085</v>
      </c>
    </row>
    <row r="24" spans="2:3" x14ac:dyDescent="0.2">
      <c r="C24" s="266" t="s">
        <v>124</v>
      </c>
    </row>
    <row r="25" spans="2:3" x14ac:dyDescent="0.2">
      <c r="C25" s="167" t="s">
        <v>125</v>
      </c>
    </row>
    <row r="26" spans="2:3" x14ac:dyDescent="0.2">
      <c r="B26" s="94" t="s">
        <v>114</v>
      </c>
    </row>
    <row r="27" spans="2:3" x14ac:dyDescent="0.2">
      <c r="B27" s="94"/>
      <c r="C27" s="167" t="s">
        <v>127</v>
      </c>
    </row>
    <row r="28" spans="2:3" ht="25.5" x14ac:dyDescent="0.2">
      <c r="B28" s="94"/>
      <c r="C28" s="167" t="s">
        <v>128</v>
      </c>
    </row>
    <row r="29" spans="2:3" ht="17.25" customHeight="1" x14ac:dyDescent="0.2">
      <c r="B29" s="94"/>
      <c r="C29" s="167" t="s">
        <v>129</v>
      </c>
    </row>
    <row r="30" spans="2:3" ht="28.5" x14ac:dyDescent="0.2">
      <c r="C30" s="167" t="s">
        <v>130</v>
      </c>
    </row>
    <row r="31" spans="2:3" ht="25.5" x14ac:dyDescent="0.2">
      <c r="C31" s="167" t="s">
        <v>131</v>
      </c>
    </row>
    <row r="32" spans="2:3" ht="54" x14ac:dyDescent="0.2">
      <c r="C32" s="167" t="s">
        <v>132</v>
      </c>
    </row>
    <row r="33" spans="2:6" ht="38.25" x14ac:dyDescent="0.2">
      <c r="C33" s="167" t="s">
        <v>1095</v>
      </c>
    </row>
    <row r="34" spans="2:6" x14ac:dyDescent="0.2">
      <c r="C34" s="170" t="s">
        <v>1086</v>
      </c>
    </row>
    <row r="35" spans="2:6" ht="15.75" customHeight="1" x14ac:dyDescent="0.2">
      <c r="C35" s="173" t="s">
        <v>1292</v>
      </c>
    </row>
    <row r="36" spans="2:6" x14ac:dyDescent="0.2">
      <c r="C36" s="289" t="s">
        <v>1291</v>
      </c>
    </row>
    <row r="37" spans="2:6" ht="25.5" x14ac:dyDescent="0.2">
      <c r="C37" s="167" t="s">
        <v>1096</v>
      </c>
      <c r="E37" s="267"/>
      <c r="F37" s="173"/>
    </row>
    <row r="38" spans="2:6" x14ac:dyDescent="0.2">
      <c r="B38" s="94" t="s">
        <v>126</v>
      </c>
      <c r="C38" s="167"/>
    </row>
    <row r="39" spans="2:6" ht="38.25" x14ac:dyDescent="0.2">
      <c r="C39" s="168" t="s">
        <v>176</v>
      </c>
    </row>
    <row r="40" spans="2:6" ht="25.5" x14ac:dyDescent="0.2">
      <c r="C40" s="168" t="s">
        <v>1090</v>
      </c>
    </row>
    <row r="41" spans="2:6" ht="38.25" x14ac:dyDescent="0.2">
      <c r="C41" s="173" t="s">
        <v>1097</v>
      </c>
    </row>
    <row r="42" spans="2:6" ht="38.25" x14ac:dyDescent="0.2">
      <c r="C42" s="167" t="s">
        <v>1091</v>
      </c>
    </row>
    <row r="43" spans="2:6" x14ac:dyDescent="0.2">
      <c r="C43" s="167"/>
    </row>
    <row r="44" spans="2:6" x14ac:dyDescent="0.2">
      <c r="C44" s="167"/>
    </row>
    <row r="45" spans="2:6" x14ac:dyDescent="0.2">
      <c r="B45" s="94"/>
    </row>
  </sheetData>
  <sheetProtection algorithmName="SHA-512" hashValue="IgJHrfrFo2qg4UQHywddD5GxVlODHkh6ElNq/nc5RfdECHQ7AbTtBpwuvwE364JGhbYbAfcGUMthhc+AdM/laQ==" saltValue="K3zfyxyZJSkQW7EHK+AdSQ==" spinCount="100000" sheet="1"/>
  <hyperlinks>
    <hyperlink ref="C5" r:id="rId1" xr:uid="{00000000-0004-0000-0400-000000000000}"/>
    <hyperlink ref="C10" r:id="rId2" xr:uid="{00000000-0004-0000-0400-000001000000}"/>
    <hyperlink ref="C24" r:id="rId3" xr:uid="{00000000-0004-0000-0400-000002000000}"/>
    <hyperlink ref="C34" r:id="rId4" xr:uid="{00000000-0004-0000-0400-000003000000}"/>
    <hyperlink ref="C36" r:id="rId5" xr:uid="{FA820B04-A55B-40D0-BC78-DA4BA7DF569E}"/>
  </hyperlinks>
  <pageMargins left="0.7" right="0.7" top="0.75" bottom="0.75" header="0.3" footer="0.3"/>
  <pageSetup paperSize="9" orientation="portrait" horizontalDpi="4294967293" verticalDpi="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791"/>
  <sheetViews>
    <sheetView showGridLines="0" zoomScale="85" zoomScaleNormal="85" workbookViewId="0">
      <selection activeCell="A5" sqref="A5"/>
    </sheetView>
  </sheetViews>
  <sheetFormatPr defaultRowHeight="15" x14ac:dyDescent="0.25"/>
  <cols>
    <col min="1" max="1" width="9.140625" style="199"/>
    <col min="2" max="2" width="9.140625" style="199" hidden="1" customWidth="1"/>
    <col min="3" max="3" width="45.28515625" style="199" customWidth="1"/>
    <col min="4" max="4" width="6" style="199" customWidth="1"/>
    <col min="5" max="5" width="9.140625" style="199" customWidth="1"/>
    <col min="6" max="6" width="45.28515625" style="199" hidden="1" customWidth="1"/>
    <col min="7" max="7" width="8.28515625" style="199" hidden="1" customWidth="1"/>
    <col min="8" max="8" width="9.140625" style="199" customWidth="1"/>
    <col min="9" max="9" width="57.7109375" style="199" customWidth="1"/>
    <col min="10" max="10" width="9.7109375" style="199" customWidth="1"/>
    <col min="11" max="11" width="57.7109375" style="199" hidden="1" customWidth="1"/>
    <col min="12" max="12" width="9.7109375" style="199" hidden="1" customWidth="1"/>
    <col min="13" max="14" width="9.140625" style="199" customWidth="1"/>
    <col min="15" max="15" width="50.7109375" style="199" customWidth="1"/>
    <col min="16" max="16" width="9.140625" style="199" hidden="1" customWidth="1"/>
    <col min="17" max="17" width="52.28515625" style="199" hidden="1" customWidth="1"/>
    <col min="18" max="18" width="9.140625" style="199" hidden="1" customWidth="1"/>
    <col min="19" max="19" width="9.140625" style="199"/>
    <col min="20" max="20" width="41.28515625" style="199" bestFit="1" customWidth="1"/>
    <col min="21" max="21" width="9.140625" style="199" customWidth="1"/>
    <col min="22" max="22" width="41.28515625" style="199" hidden="1" customWidth="1"/>
    <col min="23" max="23" width="9.140625" style="199"/>
    <col min="24" max="24" width="14.42578125" style="199" hidden="1" customWidth="1"/>
    <col min="25" max="27" width="9.140625" style="199" hidden="1" customWidth="1"/>
    <col min="28" max="16384" width="9.140625" style="199"/>
  </cols>
  <sheetData>
    <row r="1" spans="1:27" ht="15.75" customHeight="1" x14ac:dyDescent="0.25">
      <c r="A1" s="218" t="str">
        <f>Kohdetiedot!A1</f>
        <v>Päätaulu Täsmäkatselmus</v>
      </c>
      <c r="B1" s="219"/>
      <c r="C1" s="217"/>
      <c r="D1" s="217"/>
      <c r="E1" s="217"/>
      <c r="F1" s="217"/>
      <c r="G1" s="217"/>
      <c r="H1" s="217"/>
      <c r="I1" s="200"/>
    </row>
    <row r="2" spans="1:27" ht="15.75" customHeight="1" x14ac:dyDescent="0.25">
      <c r="A2" s="134">
        <f>Kohdetiedot!B2</f>
        <v>44421</v>
      </c>
      <c r="B2" s="219"/>
      <c r="C2" s="217"/>
      <c r="D2" s="217"/>
      <c r="E2" s="217"/>
      <c r="F2" s="217"/>
      <c r="G2" s="217"/>
      <c r="H2" s="217"/>
    </row>
    <row r="3" spans="1:27" ht="4.5" customHeight="1" x14ac:dyDescent="0.25">
      <c r="B3" s="201"/>
      <c r="C3" s="217"/>
      <c r="D3" s="217"/>
      <c r="E3" s="217"/>
      <c r="F3" s="217"/>
      <c r="G3" s="217"/>
      <c r="H3" s="217"/>
    </row>
    <row r="4" spans="1:27" ht="4.5" customHeight="1" x14ac:dyDescent="0.25">
      <c r="F4" s="202" t="s">
        <v>187</v>
      </c>
      <c r="G4" s="202" t="s">
        <v>187</v>
      </c>
      <c r="K4" s="202" t="s">
        <v>187</v>
      </c>
      <c r="L4" s="202" t="s">
        <v>187</v>
      </c>
      <c r="Q4" s="202" t="s">
        <v>187</v>
      </c>
      <c r="V4" s="202" t="s">
        <v>187</v>
      </c>
    </row>
    <row r="5" spans="1:27" x14ac:dyDescent="0.25">
      <c r="C5" s="199" t="s">
        <v>1293</v>
      </c>
    </row>
    <row r="6" spans="1:27" ht="5.25" customHeight="1" x14ac:dyDescent="0.25"/>
    <row r="7" spans="1:27" ht="5.25" customHeight="1" x14ac:dyDescent="0.25"/>
    <row r="8" spans="1:27" ht="15.75" x14ac:dyDescent="0.25">
      <c r="C8" s="203" t="s">
        <v>54</v>
      </c>
      <c r="F8" s="203" t="s">
        <v>54</v>
      </c>
      <c r="I8" s="203" t="s">
        <v>47</v>
      </c>
      <c r="K8" s="203" t="s">
        <v>47</v>
      </c>
      <c r="O8" s="204" t="s">
        <v>188</v>
      </c>
      <c r="T8" s="204" t="s">
        <v>189</v>
      </c>
      <c r="Y8" s="199" t="s">
        <v>1294</v>
      </c>
    </row>
    <row r="9" spans="1:27" x14ac:dyDescent="0.25">
      <c r="C9" s="205" t="s">
        <v>1103</v>
      </c>
      <c r="D9" s="205"/>
      <c r="E9" s="205"/>
      <c r="F9" s="205" t="s">
        <v>1103</v>
      </c>
      <c r="G9" s="205"/>
      <c r="H9" s="205"/>
      <c r="I9" s="205" t="s">
        <v>190</v>
      </c>
      <c r="J9" s="205"/>
      <c r="K9" s="205" t="s">
        <v>190</v>
      </c>
      <c r="L9" s="205"/>
      <c r="M9" s="205"/>
      <c r="N9" s="205" t="s">
        <v>1290</v>
      </c>
      <c r="O9" s="205"/>
      <c r="T9" s="205"/>
    </row>
    <row r="10" spans="1:27" x14ac:dyDescent="0.25">
      <c r="I10" s="200"/>
      <c r="O10" s="288" t="s">
        <v>1291</v>
      </c>
    </row>
    <row r="11" spans="1:27" x14ac:dyDescent="0.25">
      <c r="B11" s="204" t="s">
        <v>191</v>
      </c>
      <c r="C11" s="227" t="s">
        <v>192</v>
      </c>
      <c r="D11" s="204" t="s">
        <v>191</v>
      </c>
      <c r="F11" s="206" t="s">
        <v>192</v>
      </c>
      <c r="G11" s="207" t="s">
        <v>191</v>
      </c>
      <c r="I11" s="227" t="s">
        <v>193</v>
      </c>
      <c r="J11" s="204" t="s">
        <v>194</v>
      </c>
      <c r="K11" s="206" t="s">
        <v>47</v>
      </c>
      <c r="L11" s="204" t="s">
        <v>194</v>
      </c>
      <c r="N11" s="227" t="s">
        <v>191</v>
      </c>
      <c r="O11" s="227" t="s">
        <v>195</v>
      </c>
      <c r="Q11" s="223" t="s">
        <v>195</v>
      </c>
      <c r="R11" s="224" t="s">
        <v>191</v>
      </c>
      <c r="T11" s="227" t="s">
        <v>189</v>
      </c>
      <c r="V11" s="206" t="s">
        <v>196</v>
      </c>
      <c r="X11" s="199" t="s">
        <v>1300</v>
      </c>
      <c r="Y11" s="199" t="s">
        <v>1295</v>
      </c>
      <c r="AA11" s="199" t="s">
        <v>1296</v>
      </c>
    </row>
    <row r="12" spans="1:27" x14ac:dyDescent="0.25">
      <c r="B12" s="199" t="s">
        <v>197</v>
      </c>
      <c r="C12" s="199" t="str">
        <f>F12</f>
        <v>Asuinrakennukset</v>
      </c>
      <c r="D12" s="199" t="str">
        <f>G12</f>
        <v>01</v>
      </c>
      <c r="F12" s="208" t="s">
        <v>1104</v>
      </c>
      <c r="G12" s="209" t="s">
        <v>197</v>
      </c>
      <c r="I12" s="199" t="str">
        <f>K12</f>
        <v>00 Toimiala tuntematon</v>
      </c>
      <c r="J12" s="199" t="str">
        <f>L12</f>
        <v>00</v>
      </c>
      <c r="K12" s="210" t="s">
        <v>198</v>
      </c>
      <c r="L12" s="199" t="s">
        <v>199</v>
      </c>
      <c r="N12" s="285" t="s">
        <v>200</v>
      </c>
      <c r="O12" s="226" t="s">
        <v>133</v>
      </c>
      <c r="Q12" s="220" t="s">
        <v>1055</v>
      </c>
      <c r="R12" s="283" t="s">
        <v>200</v>
      </c>
      <c r="T12" s="204" t="s">
        <v>201</v>
      </c>
      <c r="V12" s="210" t="s">
        <v>202</v>
      </c>
      <c r="X12" s="199" t="s">
        <v>1301</v>
      </c>
      <c r="Y12" s="199" t="s">
        <v>1297</v>
      </c>
      <c r="AA12" s="199" t="s">
        <v>1297</v>
      </c>
    </row>
    <row r="13" spans="1:27" x14ac:dyDescent="0.25">
      <c r="B13" s="199" t="s">
        <v>203</v>
      </c>
      <c r="C13" s="199" t="str">
        <f t="shared" ref="C13:D76" si="0">F13</f>
        <v>Pientalot</v>
      </c>
      <c r="D13" s="199" t="str">
        <f t="shared" si="0"/>
        <v>011</v>
      </c>
      <c r="F13" s="208" t="s">
        <v>1105</v>
      </c>
      <c r="G13" s="209" t="s">
        <v>203</v>
      </c>
      <c r="I13" s="199" t="str">
        <f t="shared" ref="I13:J76" si="1">K13</f>
        <v>01 Kasvinviljely ja kotieläintalous, riistatalous ja niihin liittyvät palvelut</v>
      </c>
      <c r="J13" s="199" t="str">
        <f t="shared" si="1"/>
        <v>01</v>
      </c>
      <c r="K13" s="210" t="s">
        <v>204</v>
      </c>
      <c r="L13" s="199" t="s">
        <v>197</v>
      </c>
      <c r="N13" s="282" t="s">
        <v>1007</v>
      </c>
      <c r="O13" s="211" t="s">
        <v>134</v>
      </c>
      <c r="Q13" s="221" t="s">
        <v>1255</v>
      </c>
      <c r="R13" s="280" t="s">
        <v>1007</v>
      </c>
      <c r="T13" s="212" t="s">
        <v>206</v>
      </c>
      <c r="V13" s="210" t="s">
        <v>207</v>
      </c>
      <c r="X13" s="199" t="s">
        <v>1302</v>
      </c>
      <c r="Y13" s="199" t="s">
        <v>1298</v>
      </c>
      <c r="AA13" s="199" t="s">
        <v>1299</v>
      </c>
    </row>
    <row r="14" spans="1:27" x14ac:dyDescent="0.25">
      <c r="B14" s="199" t="s">
        <v>208</v>
      </c>
      <c r="C14" s="199" t="str">
        <f t="shared" si="0"/>
        <v>Kerrostalot</v>
      </c>
      <c r="D14" s="199" t="str">
        <f t="shared" si="0"/>
        <v>012</v>
      </c>
      <c r="F14" s="208" t="s">
        <v>1106</v>
      </c>
      <c r="G14" s="209" t="s">
        <v>208</v>
      </c>
      <c r="I14" s="199" t="str">
        <f t="shared" si="1"/>
        <v>011 Yksivuotisten kasvien viljely</v>
      </c>
      <c r="J14" s="199" t="str">
        <f t="shared" si="1"/>
        <v>011</v>
      </c>
      <c r="K14" s="210" t="s">
        <v>209</v>
      </c>
      <c r="L14" s="199" t="s">
        <v>203</v>
      </c>
      <c r="N14" s="282" t="s">
        <v>1008</v>
      </c>
      <c r="O14" s="211" t="s">
        <v>1256</v>
      </c>
      <c r="Q14" s="222" t="s">
        <v>1257</v>
      </c>
      <c r="R14" s="280" t="s">
        <v>1008</v>
      </c>
      <c r="T14" s="199" t="s">
        <v>211</v>
      </c>
      <c r="V14" s="210" t="s">
        <v>212</v>
      </c>
      <c r="X14" s="199" t="s">
        <v>1303</v>
      </c>
      <c r="AA14" s="199" t="s">
        <v>1298</v>
      </c>
    </row>
    <row r="15" spans="1:27" x14ac:dyDescent="0.25">
      <c r="B15" s="199" t="s">
        <v>213</v>
      </c>
      <c r="C15" s="199" t="str">
        <f t="shared" si="0"/>
        <v>Asuntolarakennukset</v>
      </c>
      <c r="D15" s="199" t="str">
        <f t="shared" si="0"/>
        <v>013</v>
      </c>
      <c r="F15" s="208" t="s">
        <v>292</v>
      </c>
      <c r="G15" s="209" t="s">
        <v>213</v>
      </c>
      <c r="I15" s="199" t="str">
        <f t="shared" si="1"/>
        <v>012 Monivuotisten kasvien viljely</v>
      </c>
      <c r="J15" s="199" t="str">
        <f t="shared" si="1"/>
        <v>012</v>
      </c>
      <c r="K15" s="210" t="s">
        <v>214</v>
      </c>
      <c r="L15" s="199" t="s">
        <v>208</v>
      </c>
      <c r="N15" s="282" t="s">
        <v>1009</v>
      </c>
      <c r="O15" s="211" t="s">
        <v>1010</v>
      </c>
      <c r="Q15" s="221" t="s">
        <v>1056</v>
      </c>
      <c r="R15" s="280" t="s">
        <v>1009</v>
      </c>
      <c r="T15" s="199" t="s">
        <v>216</v>
      </c>
      <c r="V15" s="210" t="s">
        <v>217</v>
      </c>
      <c r="X15" s="199" t="s">
        <v>1298</v>
      </c>
    </row>
    <row r="16" spans="1:27" x14ac:dyDescent="0.25">
      <c r="B16" s="199" t="s">
        <v>225</v>
      </c>
      <c r="C16" s="199" t="str">
        <f t="shared" si="0"/>
        <v>Erityisryhmien asuinrakennukset</v>
      </c>
      <c r="D16" s="199" t="str">
        <f t="shared" si="0"/>
        <v>014</v>
      </c>
      <c r="F16" s="208" t="s">
        <v>1107</v>
      </c>
      <c r="G16" s="209" t="s">
        <v>225</v>
      </c>
      <c r="I16" s="199" t="str">
        <f t="shared" si="1"/>
        <v>013 Taimien kasvatus ja muu kasvien lisääminen</v>
      </c>
      <c r="J16" s="199" t="str">
        <f t="shared" si="1"/>
        <v>013</v>
      </c>
      <c r="K16" s="210" t="s">
        <v>219</v>
      </c>
      <c r="L16" s="199" t="s">
        <v>213</v>
      </c>
      <c r="N16" s="282" t="s">
        <v>1011</v>
      </c>
      <c r="O16" s="211" t="s">
        <v>1012</v>
      </c>
      <c r="Q16" s="222" t="s">
        <v>1057</v>
      </c>
      <c r="R16" s="280" t="s">
        <v>1011</v>
      </c>
      <c r="T16" s="199" t="s">
        <v>221</v>
      </c>
      <c r="V16" s="210" t="s">
        <v>222</v>
      </c>
    </row>
    <row r="17" spans="2:22" x14ac:dyDescent="0.25">
      <c r="B17" s="199" t="s">
        <v>218</v>
      </c>
      <c r="C17" s="199" t="str">
        <f t="shared" si="0"/>
        <v>Vapaa-ajan asuinrakennukset</v>
      </c>
      <c r="D17" s="199" t="str">
        <f t="shared" si="0"/>
        <v>02</v>
      </c>
      <c r="F17" s="208" t="s">
        <v>250</v>
      </c>
      <c r="G17" s="209" t="s">
        <v>218</v>
      </c>
      <c r="I17" s="199" t="str">
        <f t="shared" si="1"/>
        <v>014 Kotieläintalous</v>
      </c>
      <c r="J17" s="199" t="str">
        <f t="shared" si="1"/>
        <v>014</v>
      </c>
      <c r="K17" s="210" t="s">
        <v>224</v>
      </c>
      <c r="L17" s="199" t="s">
        <v>225</v>
      </c>
      <c r="N17" s="285" t="s">
        <v>205</v>
      </c>
      <c r="O17" s="226" t="s">
        <v>136</v>
      </c>
      <c r="Q17" s="225" t="s">
        <v>1058</v>
      </c>
      <c r="R17" s="283" t="s">
        <v>205</v>
      </c>
      <c r="T17" s="199" t="s">
        <v>227</v>
      </c>
      <c r="V17" s="210" t="s">
        <v>228</v>
      </c>
    </row>
    <row r="18" spans="2:22" x14ac:dyDescent="0.25">
      <c r="B18" s="199" t="s">
        <v>235</v>
      </c>
      <c r="C18" s="199" t="str">
        <f t="shared" si="0"/>
        <v>Liikerakennukset</v>
      </c>
      <c r="D18" s="199" t="str">
        <f t="shared" si="0"/>
        <v>03</v>
      </c>
      <c r="F18" s="208" t="s">
        <v>1108</v>
      </c>
      <c r="G18" s="209" t="s">
        <v>235</v>
      </c>
      <c r="I18" s="199" t="str">
        <f t="shared" si="1"/>
        <v>015 Yhdistetty kasvinviljely ja kotieläintalous (sekatilat)</v>
      </c>
      <c r="J18" s="199" t="str">
        <f t="shared" si="1"/>
        <v>015</v>
      </c>
      <c r="K18" s="210" t="s">
        <v>230</v>
      </c>
      <c r="L18" s="199" t="s">
        <v>231</v>
      </c>
      <c r="N18" s="282" t="s">
        <v>1013</v>
      </c>
      <c r="O18" s="211" t="s">
        <v>1014</v>
      </c>
      <c r="Q18" s="222" t="s">
        <v>1059</v>
      </c>
      <c r="R18" s="281" t="s">
        <v>1013</v>
      </c>
      <c r="T18" s="199" t="s">
        <v>233</v>
      </c>
      <c r="V18" s="210" t="s">
        <v>234</v>
      </c>
    </row>
    <row r="19" spans="2:22" x14ac:dyDescent="0.25">
      <c r="B19" s="199" t="s">
        <v>275</v>
      </c>
      <c r="C19" s="199" t="str">
        <f t="shared" si="0"/>
        <v>Myymälärakennukset</v>
      </c>
      <c r="D19" s="199" t="str">
        <f t="shared" si="0"/>
        <v>031</v>
      </c>
      <c r="F19" s="208" t="s">
        <v>254</v>
      </c>
      <c r="G19" s="209" t="s">
        <v>275</v>
      </c>
      <c r="I19" s="199" t="str">
        <f t="shared" si="1"/>
        <v>016 Maataloutta palveleva toiminta</v>
      </c>
      <c r="J19" s="199" t="str">
        <f t="shared" si="1"/>
        <v>016</v>
      </c>
      <c r="K19" s="210" t="s">
        <v>236</v>
      </c>
      <c r="L19" s="199" t="s">
        <v>237</v>
      </c>
      <c r="N19" s="282" t="s">
        <v>1015</v>
      </c>
      <c r="O19" s="211" t="s">
        <v>1258</v>
      </c>
      <c r="Q19" s="221" t="s">
        <v>1259</v>
      </c>
      <c r="R19" s="280" t="s">
        <v>1015</v>
      </c>
      <c r="T19" s="199" t="s">
        <v>238</v>
      </c>
      <c r="V19" s="210" t="s">
        <v>239</v>
      </c>
    </row>
    <row r="20" spans="2:22" x14ac:dyDescent="0.25">
      <c r="B20" s="199" t="s">
        <v>1110</v>
      </c>
      <c r="C20" s="199" t="str">
        <f t="shared" si="0"/>
        <v>Tukku- ja vähittäiskaupan myymälähallit</v>
      </c>
      <c r="D20" s="199" t="str">
        <f t="shared" si="0"/>
        <v>0310</v>
      </c>
      <c r="F20" s="208" t="s">
        <v>1109</v>
      </c>
      <c r="G20" s="209" t="s">
        <v>1110</v>
      </c>
      <c r="I20" s="199" t="str">
        <f t="shared" si="1"/>
        <v>017 Metsästys ja sitä palveleva toiminta</v>
      </c>
      <c r="J20" s="199" t="str">
        <f t="shared" si="1"/>
        <v>017</v>
      </c>
      <c r="K20" s="210" t="s">
        <v>241</v>
      </c>
      <c r="L20" s="199" t="s">
        <v>242</v>
      </c>
      <c r="N20" s="282" t="s">
        <v>1016</v>
      </c>
      <c r="O20" s="199" t="s">
        <v>1017</v>
      </c>
      <c r="Q20" s="222" t="s">
        <v>1060</v>
      </c>
      <c r="R20" s="280" t="s">
        <v>1016</v>
      </c>
      <c r="T20" s="199" t="s">
        <v>244</v>
      </c>
      <c r="V20" s="210" t="s">
        <v>245</v>
      </c>
    </row>
    <row r="21" spans="2:22" x14ac:dyDescent="0.25">
      <c r="B21" s="199" t="s">
        <v>1112</v>
      </c>
      <c r="C21" s="199" t="str">
        <f t="shared" si="0"/>
        <v>Kauppakeskukset ja liike- ja tavaratalot</v>
      </c>
      <c r="D21" s="199" t="str">
        <f t="shared" si="0"/>
        <v>0311</v>
      </c>
      <c r="F21" s="208" t="s">
        <v>1111</v>
      </c>
      <c r="G21" s="209" t="s">
        <v>1112</v>
      </c>
      <c r="I21" s="199" t="str">
        <f t="shared" si="1"/>
        <v>02 Metsätalous ja puunkorjuu</v>
      </c>
      <c r="J21" s="199" t="str">
        <f t="shared" si="1"/>
        <v>02</v>
      </c>
      <c r="K21" s="210" t="s">
        <v>246</v>
      </c>
      <c r="L21" s="199" t="s">
        <v>218</v>
      </c>
      <c r="N21" s="282" t="s">
        <v>1018</v>
      </c>
      <c r="O21" s="199" t="s">
        <v>1019</v>
      </c>
      <c r="Q21" s="221" t="s">
        <v>1061</v>
      </c>
      <c r="R21" s="280" t="s">
        <v>1018</v>
      </c>
      <c r="T21" s="212" t="s">
        <v>247</v>
      </c>
      <c r="V21" s="210" t="s">
        <v>248</v>
      </c>
    </row>
    <row r="22" spans="2:22" x14ac:dyDescent="0.25">
      <c r="B22" s="199" t="s">
        <v>1113</v>
      </c>
      <c r="C22" s="199" t="str">
        <f t="shared" si="0"/>
        <v>Muut myymälärakennukset</v>
      </c>
      <c r="D22" s="199" t="str">
        <f t="shared" si="0"/>
        <v>0319</v>
      </c>
      <c r="F22" s="208" t="s">
        <v>268</v>
      </c>
      <c r="G22" s="209" t="s">
        <v>1113</v>
      </c>
      <c r="I22" s="199" t="str">
        <f t="shared" si="1"/>
        <v>021 Metsänhoito</v>
      </c>
      <c r="J22" s="199" t="str">
        <f t="shared" si="1"/>
        <v>021</v>
      </c>
      <c r="K22" s="210" t="s">
        <v>251</v>
      </c>
      <c r="L22" s="199" t="s">
        <v>223</v>
      </c>
      <c r="N22" s="282" t="s">
        <v>1020</v>
      </c>
      <c r="O22" s="199" t="s">
        <v>138</v>
      </c>
      <c r="Q22" s="222" t="s">
        <v>1260</v>
      </c>
      <c r="R22" s="280" t="s">
        <v>1020</v>
      </c>
      <c r="T22" s="199" t="s">
        <v>252</v>
      </c>
      <c r="V22" s="210" t="s">
        <v>253</v>
      </c>
    </row>
    <row r="23" spans="2:22" x14ac:dyDescent="0.25">
      <c r="B23" s="199" t="s">
        <v>240</v>
      </c>
      <c r="C23" s="199" t="str">
        <f t="shared" si="0"/>
        <v>Majoitusliikerakennukset</v>
      </c>
      <c r="D23" s="199" t="str">
        <f t="shared" si="0"/>
        <v>032</v>
      </c>
      <c r="F23" s="208" t="s">
        <v>273</v>
      </c>
      <c r="G23" s="209" t="s">
        <v>240</v>
      </c>
      <c r="I23" s="199" t="str">
        <f t="shared" si="1"/>
        <v>022 Puunkorjuu</v>
      </c>
      <c r="J23" s="199" t="str">
        <f t="shared" si="1"/>
        <v>022</v>
      </c>
      <c r="K23" s="210" t="s">
        <v>255</v>
      </c>
      <c r="L23" s="199" t="s">
        <v>229</v>
      </c>
      <c r="N23" s="282" t="s">
        <v>1262</v>
      </c>
      <c r="O23" s="199" t="s">
        <v>1263</v>
      </c>
      <c r="Q23" s="221" t="s">
        <v>1261</v>
      </c>
      <c r="R23" s="281" t="s">
        <v>1262</v>
      </c>
      <c r="T23" s="199" t="s">
        <v>256</v>
      </c>
      <c r="V23" s="210" t="s">
        <v>257</v>
      </c>
    </row>
    <row r="24" spans="2:22" x14ac:dyDescent="0.25">
      <c r="B24" s="199" t="s">
        <v>1115</v>
      </c>
      <c r="C24" s="199" t="str">
        <f t="shared" si="0"/>
        <v>Hotellit</v>
      </c>
      <c r="D24" s="199" t="str">
        <f t="shared" si="0"/>
        <v>0320</v>
      </c>
      <c r="F24" s="208" t="s">
        <v>1114</v>
      </c>
      <c r="G24" s="209" t="s">
        <v>1115</v>
      </c>
      <c r="I24" s="199" t="str">
        <f t="shared" si="1"/>
        <v>023 Luonnon tuotteiden keruu (pl. polttopuu)</v>
      </c>
      <c r="J24" s="199" t="str">
        <f t="shared" si="1"/>
        <v>023</v>
      </c>
      <c r="K24" s="210" t="s">
        <v>259</v>
      </c>
      <c r="L24" s="199" t="s">
        <v>260</v>
      </c>
      <c r="N24" s="285" t="s">
        <v>210</v>
      </c>
      <c r="O24" s="204" t="s">
        <v>140</v>
      </c>
      <c r="Q24" s="220" t="s">
        <v>1062</v>
      </c>
      <c r="R24" s="283" t="s">
        <v>210</v>
      </c>
      <c r="T24" s="199" t="s">
        <v>261</v>
      </c>
      <c r="V24" s="210" t="s">
        <v>262</v>
      </c>
    </row>
    <row r="25" spans="2:22" x14ac:dyDescent="0.25">
      <c r="B25" s="199" t="s">
        <v>1117</v>
      </c>
      <c r="C25" s="199" t="str">
        <f t="shared" si="0"/>
        <v>Motellit, hostellit ja vastaavat majoitusliikerakennukset</v>
      </c>
      <c r="D25" s="199" t="str">
        <f t="shared" si="0"/>
        <v>0321</v>
      </c>
      <c r="F25" s="208" t="s">
        <v>1116</v>
      </c>
      <c r="G25" s="209" t="s">
        <v>1117</v>
      </c>
      <c r="I25" s="199" t="str">
        <f t="shared" si="1"/>
        <v>024 Metsätaloutta palveleva toiminta</v>
      </c>
      <c r="J25" s="199" t="str">
        <f t="shared" si="1"/>
        <v>024</v>
      </c>
      <c r="K25" s="210" t="s">
        <v>264</v>
      </c>
      <c r="L25" s="199" t="s">
        <v>265</v>
      </c>
      <c r="N25" s="282" t="s">
        <v>1021</v>
      </c>
      <c r="O25" s="199" t="s">
        <v>1022</v>
      </c>
      <c r="Q25" s="221" t="s">
        <v>1063</v>
      </c>
      <c r="R25" s="281" t="s">
        <v>1021</v>
      </c>
      <c r="T25" s="199" t="s">
        <v>266</v>
      </c>
      <c r="V25" s="210" t="s">
        <v>267</v>
      </c>
    </row>
    <row r="26" spans="2:22" x14ac:dyDescent="0.25">
      <c r="B26" s="199" t="s">
        <v>1118</v>
      </c>
      <c r="C26" s="199" t="str">
        <f t="shared" si="0"/>
        <v>Loma-, lepo- ja virkistyskodit</v>
      </c>
      <c r="D26" s="199" t="str">
        <f t="shared" si="0"/>
        <v>0322</v>
      </c>
      <c r="F26" s="208" t="s">
        <v>281</v>
      </c>
      <c r="G26" s="209" t="s">
        <v>1118</v>
      </c>
      <c r="I26" s="199" t="str">
        <f t="shared" si="1"/>
        <v>03 Kalastus ja vesiviljely</v>
      </c>
      <c r="J26" s="199" t="str">
        <f t="shared" si="1"/>
        <v>03</v>
      </c>
      <c r="K26" s="210" t="s">
        <v>269</v>
      </c>
      <c r="L26" s="199" t="s">
        <v>235</v>
      </c>
      <c r="N26" s="282" t="s">
        <v>1023</v>
      </c>
      <c r="O26" s="199" t="s">
        <v>1024</v>
      </c>
      <c r="Q26" s="222" t="s">
        <v>1064</v>
      </c>
      <c r="R26" s="280" t="s">
        <v>1023</v>
      </c>
      <c r="T26" s="212" t="s">
        <v>270</v>
      </c>
      <c r="V26" s="210" t="s">
        <v>271</v>
      </c>
    </row>
    <row r="27" spans="2:22" x14ac:dyDescent="0.25">
      <c r="B27" s="199" t="s">
        <v>1120</v>
      </c>
      <c r="C27" s="199" t="str">
        <f t="shared" si="0"/>
        <v>Muut majoitusliikerakennukset</v>
      </c>
      <c r="D27" s="199" t="str">
        <f t="shared" si="0"/>
        <v>0329</v>
      </c>
      <c r="F27" s="208" t="s">
        <v>1119</v>
      </c>
      <c r="G27" s="209" t="s">
        <v>1120</v>
      </c>
      <c r="I27" s="199" t="str">
        <f t="shared" si="1"/>
        <v>031 Kalastus</v>
      </c>
      <c r="J27" s="199" t="str">
        <f t="shared" si="1"/>
        <v>031</v>
      </c>
      <c r="K27" s="210" t="s">
        <v>274</v>
      </c>
      <c r="L27" s="199" t="s">
        <v>275</v>
      </c>
      <c r="N27" s="282" t="s">
        <v>1025</v>
      </c>
      <c r="O27" s="199" t="s">
        <v>1026</v>
      </c>
      <c r="Q27" s="221" t="s">
        <v>1065</v>
      </c>
      <c r="R27" s="280" t="s">
        <v>1025</v>
      </c>
      <c r="T27" s="199" t="s">
        <v>276</v>
      </c>
      <c r="V27" s="210" t="s">
        <v>277</v>
      </c>
    </row>
    <row r="28" spans="2:22" x14ac:dyDescent="0.25">
      <c r="B28" s="199" t="s">
        <v>1122</v>
      </c>
      <c r="C28" s="199" t="str">
        <f t="shared" si="0"/>
        <v>Ravintolarakennukset ja vastaavat liikerakennukset</v>
      </c>
      <c r="D28" s="199" t="str">
        <f t="shared" si="0"/>
        <v>033</v>
      </c>
      <c r="F28" s="208" t="s">
        <v>1121</v>
      </c>
      <c r="G28" s="209" t="s">
        <v>1122</v>
      </c>
      <c r="I28" s="199" t="str">
        <f t="shared" si="1"/>
        <v>032 Vesiviljely</v>
      </c>
      <c r="J28" s="199" t="str">
        <f t="shared" si="1"/>
        <v>032</v>
      </c>
      <c r="K28" s="210" t="s">
        <v>278</v>
      </c>
      <c r="L28" s="199" t="s">
        <v>240</v>
      </c>
      <c r="N28" s="285" t="s">
        <v>215</v>
      </c>
      <c r="O28" s="204" t="s">
        <v>69</v>
      </c>
      <c r="Q28" s="220" t="s">
        <v>1066</v>
      </c>
      <c r="R28" s="283" t="s">
        <v>215</v>
      </c>
      <c r="T28" s="199" t="s">
        <v>279</v>
      </c>
      <c r="V28" s="210" t="s">
        <v>280</v>
      </c>
    </row>
    <row r="29" spans="2:22" x14ac:dyDescent="0.25">
      <c r="B29" s="199" t="s">
        <v>249</v>
      </c>
      <c r="C29" s="199" t="str">
        <f t="shared" si="0"/>
        <v>Toimistorakennukset</v>
      </c>
      <c r="D29" s="199" t="str">
        <f t="shared" si="0"/>
        <v>04</v>
      </c>
      <c r="F29" s="208" t="s">
        <v>311</v>
      </c>
      <c r="G29" s="209" t="s">
        <v>249</v>
      </c>
      <c r="I29" s="199" t="str">
        <f t="shared" si="1"/>
        <v>05 Kivihiilen ja ruskohiilen kaivu</v>
      </c>
      <c r="J29" s="199" t="str">
        <f t="shared" si="1"/>
        <v>05</v>
      </c>
      <c r="K29" s="210" t="s">
        <v>282</v>
      </c>
      <c r="L29" s="199" t="s">
        <v>283</v>
      </c>
      <c r="N29" s="282" t="s">
        <v>1027</v>
      </c>
      <c r="O29" s="199" t="s">
        <v>1028</v>
      </c>
      <c r="Q29" s="221" t="s">
        <v>1080</v>
      </c>
      <c r="R29" s="280" t="s">
        <v>1027</v>
      </c>
      <c r="T29" s="204" t="s">
        <v>284</v>
      </c>
    </row>
    <row r="30" spans="2:22" x14ac:dyDescent="0.25">
      <c r="B30" s="199" t="s">
        <v>1123</v>
      </c>
      <c r="C30" s="199" t="str">
        <f t="shared" si="0"/>
        <v>Toimistorakennukset</v>
      </c>
      <c r="D30" s="199" t="str">
        <f t="shared" si="0"/>
        <v>040</v>
      </c>
      <c r="F30" s="208" t="s">
        <v>311</v>
      </c>
      <c r="G30" s="209" t="s">
        <v>1123</v>
      </c>
      <c r="I30" s="199" t="str">
        <f t="shared" si="1"/>
        <v>051 Kivihiilen kaivu</v>
      </c>
      <c r="J30" s="199" t="str">
        <f t="shared" si="1"/>
        <v>051</v>
      </c>
      <c r="K30" s="210" t="s">
        <v>285</v>
      </c>
      <c r="L30" s="199" t="s">
        <v>286</v>
      </c>
      <c r="N30" s="282" t="s">
        <v>1029</v>
      </c>
      <c r="O30" s="199" t="s">
        <v>1030</v>
      </c>
      <c r="Q30" s="222" t="s">
        <v>1081</v>
      </c>
      <c r="R30" s="280" t="s">
        <v>1029</v>
      </c>
      <c r="T30" s="199" t="s">
        <v>287</v>
      </c>
    </row>
    <row r="31" spans="2:22" x14ac:dyDescent="0.25">
      <c r="B31" s="199" t="s">
        <v>283</v>
      </c>
      <c r="C31" s="199" t="str">
        <f t="shared" si="0"/>
        <v>Liikenteen rakennukset</v>
      </c>
      <c r="D31" s="199" t="str">
        <f t="shared" si="0"/>
        <v>05</v>
      </c>
      <c r="F31" s="208" t="s">
        <v>315</v>
      </c>
      <c r="G31" s="209" t="s">
        <v>283</v>
      </c>
      <c r="I31" s="199" t="str">
        <f t="shared" si="1"/>
        <v>052 Ruskohiilen kaivu</v>
      </c>
      <c r="J31" s="199" t="str">
        <f t="shared" si="1"/>
        <v>052</v>
      </c>
      <c r="K31" s="210" t="s">
        <v>288</v>
      </c>
      <c r="L31" s="199" t="s">
        <v>289</v>
      </c>
      <c r="N31" s="282" t="s">
        <v>1266</v>
      </c>
      <c r="O31" s="199" t="s">
        <v>1268</v>
      </c>
      <c r="Q31" s="221" t="s">
        <v>1265</v>
      </c>
      <c r="R31" s="281" t="s">
        <v>1266</v>
      </c>
      <c r="T31" s="199" t="s">
        <v>290</v>
      </c>
    </row>
    <row r="32" spans="2:22" x14ac:dyDescent="0.25">
      <c r="B32" s="199" t="s">
        <v>286</v>
      </c>
      <c r="C32" s="199" t="str">
        <f t="shared" si="0"/>
        <v>Liikenne- ja kuljetusalan rakennukset</v>
      </c>
      <c r="D32" s="199" t="str">
        <f t="shared" si="0"/>
        <v>051</v>
      </c>
      <c r="F32" s="208" t="s">
        <v>1124</v>
      </c>
      <c r="G32" s="209" t="s">
        <v>286</v>
      </c>
      <c r="I32" s="199" t="str">
        <f t="shared" si="1"/>
        <v>06 Raakaöljyn ja maakaasun tuotanto</v>
      </c>
      <c r="J32" s="199" t="str">
        <f t="shared" si="1"/>
        <v>06</v>
      </c>
      <c r="K32" s="210" t="s">
        <v>293</v>
      </c>
      <c r="L32" s="199" t="s">
        <v>294</v>
      </c>
      <c r="N32" s="282" t="s">
        <v>1267</v>
      </c>
      <c r="O32" s="199" t="s">
        <v>1269</v>
      </c>
      <c r="Q32" s="222" t="s">
        <v>1264</v>
      </c>
      <c r="R32" s="281" t="s">
        <v>1267</v>
      </c>
      <c r="T32" s="204" t="s">
        <v>295</v>
      </c>
    </row>
    <row r="33" spans="2:20" x14ac:dyDescent="0.25">
      <c r="B33" s="199" t="s">
        <v>1126</v>
      </c>
      <c r="C33" s="199" t="str">
        <f t="shared" si="0"/>
        <v>Asemarakennukset ja terminaalit</v>
      </c>
      <c r="D33" s="199" t="str">
        <f t="shared" si="0"/>
        <v>0510</v>
      </c>
      <c r="F33" s="208" t="s">
        <v>1125</v>
      </c>
      <c r="G33" s="209" t="s">
        <v>1126</v>
      </c>
      <c r="I33" s="199" t="str">
        <f t="shared" si="1"/>
        <v>061 Raakaöljyn tuotanto</v>
      </c>
      <c r="J33" s="199" t="str">
        <f t="shared" si="1"/>
        <v>061</v>
      </c>
      <c r="K33" s="210" t="s">
        <v>297</v>
      </c>
      <c r="L33" s="199" t="s">
        <v>298</v>
      </c>
      <c r="N33" s="282" t="s">
        <v>1031</v>
      </c>
      <c r="O33" s="199" t="s">
        <v>1032</v>
      </c>
      <c r="Q33" s="221" t="s">
        <v>1067</v>
      </c>
      <c r="R33" s="280" t="s">
        <v>1031</v>
      </c>
      <c r="T33" s="199" t="s">
        <v>299</v>
      </c>
    </row>
    <row r="34" spans="2:20" x14ac:dyDescent="0.25">
      <c r="B34" s="199" t="s">
        <v>1128</v>
      </c>
      <c r="C34" s="199" t="str">
        <f t="shared" si="0"/>
        <v>Ammattiliikenteen kaluston suojarakennukset</v>
      </c>
      <c r="D34" s="199" t="str">
        <f t="shared" si="0"/>
        <v>0511</v>
      </c>
      <c r="F34" s="208" t="s">
        <v>1127</v>
      </c>
      <c r="G34" s="209" t="s">
        <v>1128</v>
      </c>
      <c r="I34" s="199" t="str">
        <f t="shared" si="1"/>
        <v>062 Maakaasun tuotanto</v>
      </c>
      <c r="J34" s="199" t="str">
        <f t="shared" si="1"/>
        <v>062</v>
      </c>
      <c r="K34" s="210" t="s">
        <v>301</v>
      </c>
      <c r="L34" s="199" t="s">
        <v>302</v>
      </c>
      <c r="N34" s="282" t="s">
        <v>1033</v>
      </c>
      <c r="O34" s="199" t="s">
        <v>1034</v>
      </c>
      <c r="Q34" s="222" t="s">
        <v>1068</v>
      </c>
      <c r="R34" s="280" t="s">
        <v>1033</v>
      </c>
      <c r="T34" s="199" t="s">
        <v>303</v>
      </c>
    </row>
    <row r="35" spans="2:20" x14ac:dyDescent="0.25">
      <c r="B35" s="199" t="s">
        <v>1130</v>
      </c>
      <c r="C35" s="199" t="str">
        <f t="shared" si="0"/>
        <v>Ammattiliikenteen kaluston huoltorakennukset</v>
      </c>
      <c r="D35" s="199" t="str">
        <f t="shared" si="0"/>
        <v>0512</v>
      </c>
      <c r="F35" s="208" t="s">
        <v>1129</v>
      </c>
      <c r="G35" s="209" t="s">
        <v>1130</v>
      </c>
      <c r="I35" s="199" t="str">
        <f t="shared" si="1"/>
        <v>07 Metallimalmien louhinta</v>
      </c>
      <c r="J35" s="199" t="str">
        <f t="shared" si="1"/>
        <v>07</v>
      </c>
      <c r="K35" s="210" t="s">
        <v>305</v>
      </c>
      <c r="L35" s="199" t="s">
        <v>306</v>
      </c>
      <c r="N35" s="282" t="s">
        <v>1035</v>
      </c>
      <c r="O35" s="199" t="s">
        <v>1036</v>
      </c>
      <c r="Q35" s="221" t="s">
        <v>1069</v>
      </c>
      <c r="R35" s="280" t="s">
        <v>1035</v>
      </c>
    </row>
    <row r="36" spans="2:20" x14ac:dyDescent="0.25">
      <c r="B36" s="199" t="s">
        <v>1132</v>
      </c>
      <c r="C36" s="199" t="str">
        <f t="shared" si="0"/>
        <v>Pysäköintitalot ja -hallit</v>
      </c>
      <c r="D36" s="199" t="str">
        <f t="shared" si="0"/>
        <v>0513</v>
      </c>
      <c r="F36" s="208" t="s">
        <v>1131</v>
      </c>
      <c r="G36" s="209" t="s">
        <v>1132</v>
      </c>
      <c r="I36" s="199" t="str">
        <f t="shared" si="1"/>
        <v>071 Rautamalmien louhinta</v>
      </c>
      <c r="J36" s="199" t="str">
        <f t="shared" si="1"/>
        <v>071</v>
      </c>
      <c r="K36" s="210" t="s">
        <v>308</v>
      </c>
      <c r="L36" s="199" t="s">
        <v>309</v>
      </c>
      <c r="N36" s="282" t="s">
        <v>1272</v>
      </c>
      <c r="O36" s="199" t="s">
        <v>1270</v>
      </c>
      <c r="Q36" s="222" t="s">
        <v>1271</v>
      </c>
      <c r="R36" s="281" t="s">
        <v>1272</v>
      </c>
    </row>
    <row r="37" spans="2:20" x14ac:dyDescent="0.25">
      <c r="B37" s="199" t="s">
        <v>1134</v>
      </c>
      <c r="C37" s="199" t="str">
        <f t="shared" si="0"/>
        <v>Kulkuneuvojen katokset</v>
      </c>
      <c r="D37" s="199" t="str">
        <f t="shared" si="0"/>
        <v>0514</v>
      </c>
      <c r="F37" s="208" t="s">
        <v>1133</v>
      </c>
      <c r="G37" s="209" t="s">
        <v>1134</v>
      </c>
      <c r="I37" s="199" t="str">
        <f t="shared" si="1"/>
        <v>072 Värimetallimalmien louhinta</v>
      </c>
      <c r="J37" s="199" t="str">
        <f t="shared" si="1"/>
        <v>072</v>
      </c>
      <c r="K37" s="210" t="s">
        <v>312</v>
      </c>
      <c r="L37" s="199" t="s">
        <v>313</v>
      </c>
      <c r="N37" s="285" t="s">
        <v>220</v>
      </c>
      <c r="O37" s="204" t="s">
        <v>142</v>
      </c>
      <c r="Q37" s="225" t="s">
        <v>1070</v>
      </c>
      <c r="R37" s="283" t="s">
        <v>220</v>
      </c>
    </row>
    <row r="38" spans="2:20" x14ac:dyDescent="0.25">
      <c r="B38" s="199" t="s">
        <v>289</v>
      </c>
      <c r="C38" s="199" t="str">
        <f t="shared" si="0"/>
        <v>Tieto- ja viestintätekniikan rakennukset</v>
      </c>
      <c r="D38" s="199" t="str">
        <f t="shared" si="0"/>
        <v>052</v>
      </c>
      <c r="F38" s="208" t="s">
        <v>1135</v>
      </c>
      <c r="G38" s="209" t="s">
        <v>289</v>
      </c>
      <c r="I38" s="199" t="str">
        <f t="shared" si="1"/>
        <v>08 Muu kaivostoiminta ja louhinta</v>
      </c>
      <c r="J38" s="199" t="str">
        <f t="shared" si="1"/>
        <v>08</v>
      </c>
      <c r="K38" s="210" t="s">
        <v>316</v>
      </c>
      <c r="L38" s="199" t="s">
        <v>317</v>
      </c>
      <c r="N38" s="282" t="s">
        <v>1037</v>
      </c>
      <c r="O38" s="199" t="s">
        <v>1038</v>
      </c>
      <c r="Q38" s="222" t="s">
        <v>1071</v>
      </c>
      <c r="R38" s="280" t="s">
        <v>1037</v>
      </c>
    </row>
    <row r="39" spans="2:20" x14ac:dyDescent="0.25">
      <c r="B39" s="199" t="s">
        <v>1137</v>
      </c>
      <c r="C39" s="199" t="str">
        <f t="shared" si="0"/>
        <v>Datakeskukset ja laitetilat</v>
      </c>
      <c r="D39" s="199" t="str">
        <f t="shared" si="0"/>
        <v>0520</v>
      </c>
      <c r="F39" s="208" t="s">
        <v>1136</v>
      </c>
      <c r="G39" s="209" t="s">
        <v>1137</v>
      </c>
      <c r="I39" s="199" t="str">
        <f t="shared" si="1"/>
        <v>081 Kiven louhinta, hiekan ja saven otto</v>
      </c>
      <c r="J39" s="199" t="str">
        <f t="shared" si="1"/>
        <v>081</v>
      </c>
      <c r="K39" s="210" t="s">
        <v>319</v>
      </c>
      <c r="L39" s="199" t="s">
        <v>320</v>
      </c>
      <c r="N39" s="282" t="s">
        <v>1039</v>
      </c>
      <c r="O39" s="199" t="s">
        <v>1040</v>
      </c>
      <c r="Q39" s="221" t="s">
        <v>1072</v>
      </c>
      <c r="R39" s="281" t="s">
        <v>1039</v>
      </c>
    </row>
    <row r="40" spans="2:20" x14ac:dyDescent="0.25">
      <c r="B40" s="199" t="s">
        <v>1138</v>
      </c>
      <c r="C40" s="199" t="str">
        <f t="shared" si="0"/>
        <v>Tietoliikenteen rakennukset</v>
      </c>
      <c r="D40" s="199" t="str">
        <f t="shared" si="0"/>
        <v>0521</v>
      </c>
      <c r="F40" s="208" t="s">
        <v>326</v>
      </c>
      <c r="G40" s="209" t="s">
        <v>1138</v>
      </c>
      <c r="I40" s="199" t="str">
        <f t="shared" si="1"/>
        <v>089 Muu mineraalien kaivu</v>
      </c>
      <c r="J40" s="199" t="str">
        <f t="shared" si="1"/>
        <v>089</v>
      </c>
      <c r="K40" s="210" t="s">
        <v>322</v>
      </c>
      <c r="L40" s="199" t="s">
        <v>323</v>
      </c>
      <c r="N40" s="282" t="s">
        <v>1277</v>
      </c>
      <c r="O40" s="199" t="s">
        <v>1278</v>
      </c>
      <c r="Q40" s="222" t="s">
        <v>1273</v>
      </c>
      <c r="R40" s="281" t="s">
        <v>1277</v>
      </c>
    </row>
    <row r="41" spans="2:20" x14ac:dyDescent="0.25">
      <c r="B41" s="199" t="s">
        <v>1139</v>
      </c>
      <c r="C41" s="199" t="str">
        <f t="shared" si="0"/>
        <v>Muut liikenteen rakennukset</v>
      </c>
      <c r="D41" s="199" t="str">
        <f t="shared" si="0"/>
        <v>059</v>
      </c>
      <c r="F41" s="208" t="s">
        <v>329</v>
      </c>
      <c r="G41" s="209" t="s">
        <v>1139</v>
      </c>
      <c r="I41" s="199" t="str">
        <f t="shared" si="1"/>
        <v>09 Kaivostoimintaa palveleva toiminta</v>
      </c>
      <c r="J41" s="199" t="str">
        <f t="shared" si="1"/>
        <v>09</v>
      </c>
      <c r="K41" s="210" t="s">
        <v>324</v>
      </c>
      <c r="L41" s="199" t="s">
        <v>325</v>
      </c>
      <c r="N41" s="282" t="s">
        <v>1276</v>
      </c>
      <c r="O41" s="199" t="s">
        <v>1274</v>
      </c>
      <c r="Q41" s="221" t="s">
        <v>1275</v>
      </c>
      <c r="R41" s="281" t="s">
        <v>1276</v>
      </c>
    </row>
    <row r="42" spans="2:20" x14ac:dyDescent="0.25">
      <c r="B42" s="199" t="s">
        <v>294</v>
      </c>
      <c r="C42" s="199" t="str">
        <f t="shared" si="0"/>
        <v>Hoitoalan rakennukset</v>
      </c>
      <c r="D42" s="199" t="str">
        <f t="shared" si="0"/>
        <v>06</v>
      </c>
      <c r="F42" s="208" t="s">
        <v>1140</v>
      </c>
      <c r="G42" s="209" t="s">
        <v>294</v>
      </c>
      <c r="I42" s="199" t="str">
        <f t="shared" si="1"/>
        <v>091 Raakaöljyn ja maakaasun tuotantoa palveleva toiminta</v>
      </c>
      <c r="J42" s="199" t="str">
        <f t="shared" si="1"/>
        <v>091</v>
      </c>
      <c r="K42" s="210" t="s">
        <v>327</v>
      </c>
      <c r="L42" s="199" t="s">
        <v>328</v>
      </c>
      <c r="N42" s="282" t="s">
        <v>1281</v>
      </c>
      <c r="O42" s="199" t="s">
        <v>1279</v>
      </c>
      <c r="Q42" s="222" t="s">
        <v>1280</v>
      </c>
      <c r="R42" s="281" t="s">
        <v>1281</v>
      </c>
    </row>
    <row r="43" spans="2:20" x14ac:dyDescent="0.25">
      <c r="B43" s="199" t="s">
        <v>298</v>
      </c>
      <c r="C43" s="199" t="str">
        <f t="shared" si="0"/>
        <v>Terveydenhuoltorakennukset</v>
      </c>
      <c r="D43" s="199" t="str">
        <f t="shared" si="0"/>
        <v>061</v>
      </c>
      <c r="F43" s="208" t="s">
        <v>1141</v>
      </c>
      <c r="G43" s="209" t="s">
        <v>298</v>
      </c>
      <c r="I43" s="199" t="str">
        <f t="shared" si="1"/>
        <v>099 Muuta kaivostoimintaa ja louhintaa palveleva toiminta</v>
      </c>
      <c r="J43" s="199" t="str">
        <f t="shared" si="1"/>
        <v>099</v>
      </c>
      <c r="K43" s="210" t="s">
        <v>330</v>
      </c>
      <c r="L43" s="199" t="s">
        <v>331</v>
      </c>
      <c r="N43" s="285" t="s">
        <v>232</v>
      </c>
      <c r="O43" s="204" t="s">
        <v>149</v>
      </c>
      <c r="Q43" s="225" t="s">
        <v>1073</v>
      </c>
      <c r="R43" s="283" t="s">
        <v>232</v>
      </c>
    </row>
    <row r="44" spans="2:20" x14ac:dyDescent="0.25">
      <c r="B44" s="199" t="s">
        <v>1143</v>
      </c>
      <c r="C44" s="199" t="str">
        <f t="shared" si="0"/>
        <v>Terveys- ja hyvinvointikeskukset</v>
      </c>
      <c r="D44" s="199" t="str">
        <f t="shared" si="0"/>
        <v>0610</v>
      </c>
      <c r="F44" s="208" t="s">
        <v>1142</v>
      </c>
      <c r="G44" s="209" t="s">
        <v>1143</v>
      </c>
      <c r="I44" s="199" t="str">
        <f t="shared" si="1"/>
        <v>10 Elintarvikkeiden valmistus</v>
      </c>
      <c r="J44" s="199" t="str">
        <f t="shared" si="1"/>
        <v>10</v>
      </c>
      <c r="K44" s="210" t="s">
        <v>333</v>
      </c>
      <c r="L44" s="199" t="s">
        <v>334</v>
      </c>
      <c r="N44" s="282" t="s">
        <v>1041</v>
      </c>
      <c r="O44" s="199" t="s">
        <v>1042</v>
      </c>
      <c r="Q44" s="222" t="s">
        <v>1074</v>
      </c>
      <c r="R44" s="280" t="s">
        <v>1041</v>
      </c>
    </row>
    <row r="45" spans="2:20" x14ac:dyDescent="0.25">
      <c r="B45" s="199" t="s">
        <v>1144</v>
      </c>
      <c r="C45" s="199" t="str">
        <f t="shared" si="0"/>
        <v>Keskussairaalat</v>
      </c>
      <c r="D45" s="199" t="str">
        <f t="shared" si="0"/>
        <v>0611</v>
      </c>
      <c r="F45" s="208" t="s">
        <v>336</v>
      </c>
      <c r="G45" s="209" t="s">
        <v>1144</v>
      </c>
      <c r="I45" s="199" t="str">
        <f t="shared" si="1"/>
        <v>101 Teurastus, lihan säilyvyyskäsittely ja lihatuotteiden valmistus</v>
      </c>
      <c r="J45" s="199" t="str">
        <f t="shared" si="1"/>
        <v>101</v>
      </c>
      <c r="K45" s="210" t="s">
        <v>337</v>
      </c>
      <c r="L45" s="199" t="s">
        <v>338</v>
      </c>
      <c r="N45" s="282" t="s">
        <v>1043</v>
      </c>
      <c r="O45" s="199" t="s">
        <v>1044</v>
      </c>
      <c r="Q45" s="221" t="s">
        <v>1075</v>
      </c>
      <c r="R45" s="281" t="s">
        <v>1043</v>
      </c>
    </row>
    <row r="46" spans="2:20" x14ac:dyDescent="0.25">
      <c r="B46" s="199" t="s">
        <v>1146</v>
      </c>
      <c r="C46" s="199" t="str">
        <f t="shared" si="0"/>
        <v>Erikoissairaalat ja laboratoriorakennukset</v>
      </c>
      <c r="D46" s="199" t="str">
        <f t="shared" si="0"/>
        <v>0612</v>
      </c>
      <c r="F46" s="208" t="s">
        <v>1145</v>
      </c>
      <c r="G46" s="209" t="s">
        <v>1146</v>
      </c>
      <c r="I46" s="199" t="str">
        <f t="shared" si="1"/>
        <v>102 Kalan, äyriäisten ja nilviäisten jalostus ja säilöntä</v>
      </c>
      <c r="J46" s="199" t="str">
        <f t="shared" si="1"/>
        <v>102</v>
      </c>
      <c r="K46" s="210" t="s">
        <v>340</v>
      </c>
      <c r="L46" s="199" t="s">
        <v>341</v>
      </c>
      <c r="N46" s="282" t="s">
        <v>1045</v>
      </c>
      <c r="O46" s="199" t="s">
        <v>1046</v>
      </c>
      <c r="Q46" s="222" t="s">
        <v>1076</v>
      </c>
      <c r="R46" s="281" t="s">
        <v>1045</v>
      </c>
    </row>
    <row r="47" spans="2:20" x14ac:dyDescent="0.25">
      <c r="B47" s="199" t="s">
        <v>1147</v>
      </c>
      <c r="C47" s="199" t="str">
        <f t="shared" si="0"/>
        <v>Muut sairaalat</v>
      </c>
      <c r="D47" s="199" t="str">
        <f t="shared" si="0"/>
        <v>0613</v>
      </c>
      <c r="F47" s="208" t="s">
        <v>339</v>
      </c>
      <c r="G47" s="209" t="s">
        <v>1147</v>
      </c>
      <c r="I47" s="199" t="str">
        <f t="shared" si="1"/>
        <v>103 Hedelmien ja kasvisten jalostus ja säilöntä</v>
      </c>
      <c r="J47" s="199" t="str">
        <f t="shared" si="1"/>
        <v>103</v>
      </c>
      <c r="K47" s="210" t="s">
        <v>342</v>
      </c>
      <c r="L47" s="199" t="s">
        <v>343</v>
      </c>
      <c r="N47" s="285" t="s">
        <v>243</v>
      </c>
      <c r="O47" s="204" t="s">
        <v>144</v>
      </c>
      <c r="Q47" s="225" t="s">
        <v>1077</v>
      </c>
      <c r="R47" s="283" t="s">
        <v>226</v>
      </c>
    </row>
    <row r="48" spans="2:20" x14ac:dyDescent="0.25">
      <c r="B48" s="199" t="s">
        <v>1149</v>
      </c>
      <c r="C48" s="199" t="str">
        <f t="shared" si="0"/>
        <v>Kuntoutuslaitokset</v>
      </c>
      <c r="D48" s="199" t="str">
        <f t="shared" si="0"/>
        <v>0614</v>
      </c>
      <c r="F48" s="208" t="s">
        <v>1148</v>
      </c>
      <c r="G48" s="209" t="s">
        <v>1149</v>
      </c>
      <c r="I48" s="199" t="str">
        <f t="shared" si="1"/>
        <v>104 Kasvi- ja eläinöljyjen ja -rasvojen valmistus</v>
      </c>
      <c r="J48" s="199" t="str">
        <f t="shared" si="1"/>
        <v>104</v>
      </c>
      <c r="K48" s="210" t="s">
        <v>344</v>
      </c>
      <c r="L48" s="199" t="s">
        <v>345</v>
      </c>
      <c r="N48" s="282" t="s">
        <v>1048</v>
      </c>
      <c r="O48" s="199" t="s">
        <v>1049</v>
      </c>
      <c r="Q48" s="222" t="s">
        <v>1078</v>
      </c>
      <c r="R48" s="281" t="s">
        <v>1047</v>
      </c>
    </row>
    <row r="49" spans="2:18" x14ac:dyDescent="0.25">
      <c r="B49" s="199" t="s">
        <v>1150</v>
      </c>
      <c r="C49" s="199" t="str">
        <f t="shared" si="0"/>
        <v>Muut terveydenhuoltorakennukset</v>
      </c>
      <c r="D49" s="199" t="str">
        <f t="shared" si="0"/>
        <v>0619</v>
      </c>
      <c r="F49" s="208" t="s">
        <v>346</v>
      </c>
      <c r="G49" s="209" t="s">
        <v>1150</v>
      </c>
      <c r="I49" s="199" t="str">
        <f t="shared" si="1"/>
        <v>105 Maitotaloustuotteiden valmistus</v>
      </c>
      <c r="J49" s="199" t="str">
        <f t="shared" si="1"/>
        <v>105</v>
      </c>
      <c r="K49" s="210" t="s">
        <v>347</v>
      </c>
      <c r="L49" s="199" t="s">
        <v>348</v>
      </c>
      <c r="N49" s="282" t="s">
        <v>1051</v>
      </c>
      <c r="O49" s="199" t="s">
        <v>146</v>
      </c>
      <c r="Q49" s="221" t="s">
        <v>1285</v>
      </c>
      <c r="R49" s="281" t="s">
        <v>1282</v>
      </c>
    </row>
    <row r="50" spans="2:18" x14ac:dyDescent="0.25">
      <c r="B50" s="199" t="s">
        <v>302</v>
      </c>
      <c r="C50" s="199" t="str">
        <f t="shared" si="0"/>
        <v>Sosiaalipalvelurakennukset</v>
      </c>
      <c r="D50" s="199" t="str">
        <f t="shared" si="0"/>
        <v>062</v>
      </c>
      <c r="F50" s="208" t="s">
        <v>1151</v>
      </c>
      <c r="G50" s="209" t="s">
        <v>302</v>
      </c>
      <c r="I50" s="199" t="str">
        <f t="shared" si="1"/>
        <v>106 Mylly- ja tärkkelystuotteiden valmistus</v>
      </c>
      <c r="J50" s="199" t="str">
        <f t="shared" si="1"/>
        <v>106</v>
      </c>
      <c r="K50" s="210" t="s">
        <v>350</v>
      </c>
      <c r="L50" s="199" t="s">
        <v>351</v>
      </c>
      <c r="N50" s="282" t="s">
        <v>1284</v>
      </c>
      <c r="O50" s="199" t="s">
        <v>145</v>
      </c>
      <c r="Q50" s="287" t="s">
        <v>1286</v>
      </c>
      <c r="R50" s="286" t="s">
        <v>1283</v>
      </c>
    </row>
    <row r="51" spans="2:18" x14ac:dyDescent="0.25">
      <c r="B51" s="199" t="s">
        <v>1153</v>
      </c>
      <c r="C51" s="199" t="str">
        <f t="shared" si="0"/>
        <v>Laitospalvelujen rakennukset</v>
      </c>
      <c r="D51" s="199" t="str">
        <f t="shared" si="0"/>
        <v>0620</v>
      </c>
      <c r="F51" s="208" t="s">
        <v>1152</v>
      </c>
      <c r="G51" s="209" t="s">
        <v>1153</v>
      </c>
      <c r="I51" s="199" t="str">
        <f t="shared" si="1"/>
        <v>107 Leipomotuotteiden, makaronien yms. valmistus</v>
      </c>
      <c r="J51" s="199" t="str">
        <f t="shared" si="1"/>
        <v>107</v>
      </c>
      <c r="K51" s="210" t="s">
        <v>353</v>
      </c>
      <c r="L51" s="199" t="s">
        <v>354</v>
      </c>
      <c r="N51" s="285" t="s">
        <v>226</v>
      </c>
      <c r="O51" s="204" t="s">
        <v>1052</v>
      </c>
      <c r="Q51" s="225" t="s">
        <v>1287</v>
      </c>
      <c r="R51" s="286" t="s">
        <v>1051</v>
      </c>
    </row>
    <row r="52" spans="2:18" x14ac:dyDescent="0.25">
      <c r="B52" s="199" t="s">
        <v>1155</v>
      </c>
      <c r="C52" s="199" t="str">
        <f t="shared" si="0"/>
        <v>Avopalvelujen rakennukset</v>
      </c>
      <c r="D52" s="199" t="str">
        <f t="shared" si="0"/>
        <v>0621</v>
      </c>
      <c r="F52" s="208" t="s">
        <v>1154</v>
      </c>
      <c r="G52" s="209" t="s">
        <v>1155</v>
      </c>
      <c r="I52" s="199" t="str">
        <f t="shared" si="1"/>
        <v>108 Muiden elintarvikkeiden valmistus</v>
      </c>
      <c r="J52" s="199" t="str">
        <f t="shared" si="1"/>
        <v>108</v>
      </c>
      <c r="K52" s="210" t="s">
        <v>356</v>
      </c>
      <c r="L52" s="199" t="s">
        <v>357</v>
      </c>
      <c r="N52" s="285" t="s">
        <v>1050</v>
      </c>
      <c r="O52" s="204" t="s">
        <v>1288</v>
      </c>
      <c r="Q52" s="220" t="s">
        <v>1289</v>
      </c>
      <c r="R52" s="286" t="s">
        <v>1048</v>
      </c>
    </row>
    <row r="53" spans="2:18" x14ac:dyDescent="0.25">
      <c r="B53" s="199" t="s">
        <v>1157</v>
      </c>
      <c r="C53" s="199" t="str">
        <f t="shared" si="0"/>
        <v>Vankilarakennukset</v>
      </c>
      <c r="D53" s="199" t="str">
        <f t="shared" si="0"/>
        <v>063</v>
      </c>
      <c r="F53" s="208" t="s">
        <v>1156</v>
      </c>
      <c r="G53" s="209" t="s">
        <v>1157</v>
      </c>
      <c r="I53" s="199" t="str">
        <f t="shared" si="1"/>
        <v>109 Eläinten ruokien valmistus</v>
      </c>
      <c r="J53" s="199" t="str">
        <f t="shared" si="1"/>
        <v>109</v>
      </c>
      <c r="K53" s="210" t="s">
        <v>358</v>
      </c>
      <c r="L53" s="199" t="s">
        <v>359</v>
      </c>
      <c r="N53" s="285" t="s">
        <v>1053</v>
      </c>
      <c r="O53" s="204" t="s">
        <v>1054</v>
      </c>
      <c r="Q53" s="225" t="s">
        <v>1079</v>
      </c>
      <c r="R53" s="284" t="s">
        <v>243</v>
      </c>
    </row>
    <row r="54" spans="2:18" x14ac:dyDescent="0.25">
      <c r="B54" s="199" t="s">
        <v>306</v>
      </c>
      <c r="C54" s="199" t="str">
        <f t="shared" si="0"/>
        <v>Kokoontumisrakennukset</v>
      </c>
      <c r="D54" s="199" t="str">
        <f t="shared" si="0"/>
        <v>07</v>
      </c>
      <c r="F54" s="208" t="s">
        <v>1158</v>
      </c>
      <c r="G54" s="209" t="s">
        <v>306</v>
      </c>
      <c r="I54" s="199" t="str">
        <f t="shared" si="1"/>
        <v>11 Juomien valmistus</v>
      </c>
      <c r="J54" s="199" t="str">
        <f t="shared" si="1"/>
        <v>11</v>
      </c>
      <c r="K54" s="210" t="s">
        <v>360</v>
      </c>
      <c r="L54" s="199" t="s">
        <v>179</v>
      </c>
    </row>
    <row r="55" spans="2:18" x14ac:dyDescent="0.25">
      <c r="B55" s="199" t="s">
        <v>309</v>
      </c>
      <c r="C55" s="199" t="str">
        <f t="shared" si="0"/>
        <v>Kulttuurirakennukset</v>
      </c>
      <c r="D55" s="199" t="str">
        <f t="shared" si="0"/>
        <v>071</v>
      </c>
      <c r="F55" s="208" t="s">
        <v>1159</v>
      </c>
      <c r="G55" s="209" t="s">
        <v>309</v>
      </c>
      <c r="I55" s="199" t="str">
        <f t="shared" si="1"/>
        <v>110 Juomien valmistus</v>
      </c>
      <c r="J55" s="199" t="str">
        <f t="shared" si="1"/>
        <v>110</v>
      </c>
      <c r="K55" s="210" t="s">
        <v>362</v>
      </c>
      <c r="L55" s="199" t="s">
        <v>363</v>
      </c>
    </row>
    <row r="56" spans="2:18" x14ac:dyDescent="0.25">
      <c r="B56" s="199" t="s">
        <v>1161</v>
      </c>
      <c r="C56" s="199" t="str">
        <f t="shared" si="0"/>
        <v>Teatterit, musiikki- ja kongressitalot</v>
      </c>
      <c r="D56" s="199" t="str">
        <f t="shared" si="0"/>
        <v>0710</v>
      </c>
      <c r="F56" s="208" t="s">
        <v>1160</v>
      </c>
      <c r="G56" s="209" t="s">
        <v>1161</v>
      </c>
      <c r="I56" s="199" t="str">
        <f t="shared" si="1"/>
        <v>12 Tupakkatuotteiden valmistus</v>
      </c>
      <c r="J56" s="199" t="str">
        <f t="shared" si="1"/>
        <v>12</v>
      </c>
      <c r="K56" s="210" t="s">
        <v>365</v>
      </c>
      <c r="L56" s="199" t="s">
        <v>272</v>
      </c>
    </row>
    <row r="57" spans="2:18" x14ac:dyDescent="0.25">
      <c r="B57" s="199" t="s">
        <v>1162</v>
      </c>
      <c r="C57" s="199" t="str">
        <f t="shared" si="0"/>
        <v>Elokuvateatterit</v>
      </c>
      <c r="D57" s="199" t="str">
        <f t="shared" si="0"/>
        <v>0711</v>
      </c>
      <c r="F57" s="208" t="s">
        <v>375</v>
      </c>
      <c r="G57" s="209" t="s">
        <v>1162</v>
      </c>
      <c r="I57" s="199" t="str">
        <f t="shared" si="1"/>
        <v>120 Tupakkatuotteiden valmistus</v>
      </c>
      <c r="J57" s="199" t="str">
        <f t="shared" si="1"/>
        <v>120</v>
      </c>
      <c r="K57" s="210" t="s">
        <v>367</v>
      </c>
      <c r="L57" s="199" t="s">
        <v>368</v>
      </c>
    </row>
    <row r="58" spans="2:18" x14ac:dyDescent="0.25">
      <c r="B58" s="199" t="s">
        <v>1163</v>
      </c>
      <c r="C58" s="199" t="str">
        <f t="shared" si="0"/>
        <v>Kirjastot ja arkistot</v>
      </c>
      <c r="D58" s="199" t="str">
        <f t="shared" si="0"/>
        <v>0712</v>
      </c>
      <c r="F58" s="208" t="s">
        <v>381</v>
      </c>
      <c r="G58" s="209" t="s">
        <v>1163</v>
      </c>
      <c r="I58" s="199" t="str">
        <f t="shared" si="1"/>
        <v>13 Tekstiilien valmistus</v>
      </c>
      <c r="J58" s="199" t="str">
        <f t="shared" si="1"/>
        <v>13</v>
      </c>
      <c r="K58" s="210" t="s">
        <v>370</v>
      </c>
      <c r="L58" s="199" t="s">
        <v>291</v>
      </c>
    </row>
    <row r="59" spans="2:18" x14ac:dyDescent="0.25">
      <c r="B59" s="199" t="s">
        <v>1164</v>
      </c>
      <c r="C59" s="199" t="str">
        <f t="shared" si="0"/>
        <v>Museot ja taidegalleriat</v>
      </c>
      <c r="D59" s="199" t="str">
        <f t="shared" si="0"/>
        <v>0713</v>
      </c>
      <c r="F59" s="208" t="s">
        <v>384</v>
      </c>
      <c r="G59" s="209" t="s">
        <v>1164</v>
      </c>
      <c r="I59" s="199" t="str">
        <f t="shared" si="1"/>
        <v>131 Tekstiilikuitujen valmistelu ja kehruu</v>
      </c>
      <c r="J59" s="199" t="str">
        <f t="shared" si="1"/>
        <v>131</v>
      </c>
      <c r="K59" s="210" t="s">
        <v>372</v>
      </c>
      <c r="L59" s="199" t="s">
        <v>296</v>
      </c>
    </row>
    <row r="60" spans="2:18" x14ac:dyDescent="0.25">
      <c r="B60" s="199" t="s">
        <v>1166</v>
      </c>
      <c r="C60" s="199" t="str">
        <f t="shared" si="0"/>
        <v>Näyttely- ja messuhallit</v>
      </c>
      <c r="D60" s="199" t="str">
        <f t="shared" si="0"/>
        <v>0714</v>
      </c>
      <c r="F60" s="208" t="s">
        <v>1165</v>
      </c>
      <c r="G60" s="209" t="s">
        <v>1166</v>
      </c>
      <c r="I60" s="199" t="str">
        <f t="shared" si="1"/>
        <v>132 Kankaiden kudonta</v>
      </c>
      <c r="J60" s="199" t="str">
        <f t="shared" si="1"/>
        <v>132</v>
      </c>
      <c r="K60" s="210" t="s">
        <v>373</v>
      </c>
      <c r="L60" s="199" t="s">
        <v>374</v>
      </c>
    </row>
    <row r="61" spans="2:18" x14ac:dyDescent="0.25">
      <c r="B61" s="199" t="s">
        <v>313</v>
      </c>
      <c r="C61" s="199" t="str">
        <f t="shared" si="0"/>
        <v>Seura- ja kerhorakennukset</v>
      </c>
      <c r="D61" s="199" t="str">
        <f t="shared" si="0"/>
        <v>072</v>
      </c>
      <c r="F61" s="208" t="s">
        <v>1167</v>
      </c>
      <c r="G61" s="209" t="s">
        <v>313</v>
      </c>
      <c r="I61" s="199" t="str">
        <f t="shared" si="1"/>
        <v>133 Tekstiilien viimeistely</v>
      </c>
      <c r="J61" s="199" t="str">
        <f t="shared" si="1"/>
        <v>133</v>
      </c>
      <c r="K61" s="210" t="s">
        <v>376</v>
      </c>
      <c r="L61" s="199" t="s">
        <v>377</v>
      </c>
    </row>
    <row r="62" spans="2:18" x14ac:dyDescent="0.25">
      <c r="B62" s="199" t="s">
        <v>1168</v>
      </c>
      <c r="C62" s="199" t="str">
        <f t="shared" si="0"/>
        <v>Uskonnollisten yhteisöjen rakennukset</v>
      </c>
      <c r="D62" s="199" t="str">
        <f t="shared" si="0"/>
        <v>073</v>
      </c>
      <c r="F62" s="208" t="s">
        <v>392</v>
      </c>
      <c r="G62" s="209" t="s">
        <v>1168</v>
      </c>
      <c r="I62" s="199" t="str">
        <f t="shared" si="1"/>
        <v>139 Muiden tekstiilituotteiden valmistus</v>
      </c>
      <c r="J62" s="199" t="str">
        <f t="shared" si="1"/>
        <v>139</v>
      </c>
      <c r="K62" s="210" t="s">
        <v>379</v>
      </c>
      <c r="L62" s="199" t="s">
        <v>300</v>
      </c>
    </row>
    <row r="63" spans="2:18" x14ac:dyDescent="0.25">
      <c r="B63" s="199" t="s">
        <v>1170</v>
      </c>
      <c r="C63" s="199" t="str">
        <f t="shared" si="0"/>
        <v>Uskonnonharjoittamisrakennukset</v>
      </c>
      <c r="D63" s="199" t="str">
        <f t="shared" si="0"/>
        <v>0730</v>
      </c>
      <c r="F63" s="208" t="s">
        <v>1169</v>
      </c>
      <c r="G63" s="209" t="s">
        <v>1170</v>
      </c>
      <c r="I63" s="199" t="str">
        <f t="shared" si="1"/>
        <v>14 Vaatteiden valmistus</v>
      </c>
      <c r="J63" s="199" t="str">
        <f t="shared" si="1"/>
        <v>14</v>
      </c>
      <c r="K63" s="210" t="s">
        <v>382</v>
      </c>
      <c r="L63" s="199" t="s">
        <v>304</v>
      </c>
    </row>
    <row r="64" spans="2:18" x14ac:dyDescent="0.25">
      <c r="B64" s="199" t="s">
        <v>1171</v>
      </c>
      <c r="C64" s="199" t="str">
        <f t="shared" si="0"/>
        <v>Seurakuntatalot</v>
      </c>
      <c r="D64" s="199" t="str">
        <f t="shared" si="0"/>
        <v>0731</v>
      </c>
      <c r="F64" s="208" t="s">
        <v>396</v>
      </c>
      <c r="G64" s="209" t="s">
        <v>1171</v>
      </c>
      <c r="I64" s="199" t="str">
        <f t="shared" si="1"/>
        <v>141 Vaatteiden valmistus (pl. turkisvaatteet)</v>
      </c>
      <c r="J64" s="199" t="str">
        <f t="shared" si="1"/>
        <v>141</v>
      </c>
      <c r="K64" s="210" t="s">
        <v>385</v>
      </c>
      <c r="L64" s="199" t="s">
        <v>386</v>
      </c>
    </row>
    <row r="65" spans="2:12" x14ac:dyDescent="0.25">
      <c r="B65" s="199" t="s">
        <v>1172</v>
      </c>
      <c r="C65" s="199" t="str">
        <f t="shared" si="0"/>
        <v>Muut uskonnollisten yhteisöjen rakennukset</v>
      </c>
      <c r="D65" s="199" t="str">
        <f t="shared" si="0"/>
        <v>0739</v>
      </c>
      <c r="F65" s="208" t="s">
        <v>399</v>
      </c>
      <c r="G65" s="209" t="s">
        <v>1172</v>
      </c>
      <c r="I65" s="199" t="str">
        <f t="shared" si="1"/>
        <v>142 Turkisvaatteiden ja -tuotteiden valmistus</v>
      </c>
      <c r="J65" s="199" t="str">
        <f t="shared" si="1"/>
        <v>142</v>
      </c>
      <c r="K65" s="210" t="s">
        <v>388</v>
      </c>
      <c r="L65" s="199" t="s">
        <v>307</v>
      </c>
    </row>
    <row r="66" spans="2:12" x14ac:dyDescent="0.25">
      <c r="B66" s="199" t="s">
        <v>1174</v>
      </c>
      <c r="C66" s="199" t="str">
        <f t="shared" si="0"/>
        <v>Urheilu- ja liikuntarakennukset</v>
      </c>
      <c r="D66" s="199" t="str">
        <f t="shared" si="0"/>
        <v>074</v>
      </c>
      <c r="F66" s="208" t="s">
        <v>1173</v>
      </c>
      <c r="G66" s="209" t="s">
        <v>1174</v>
      </c>
      <c r="I66" s="199" t="str">
        <f t="shared" si="1"/>
        <v>143 Neulevaatteiden ja sukkien valmistus</v>
      </c>
      <c r="J66" s="199" t="str">
        <f t="shared" si="1"/>
        <v>143</v>
      </c>
      <c r="K66" s="210" t="s">
        <v>390</v>
      </c>
      <c r="L66" s="199" t="s">
        <v>391</v>
      </c>
    </row>
    <row r="67" spans="2:12" x14ac:dyDescent="0.25">
      <c r="B67" s="199" t="s">
        <v>1175</v>
      </c>
      <c r="C67" s="199" t="str">
        <f t="shared" si="0"/>
        <v>Jäähallit</v>
      </c>
      <c r="D67" s="199" t="str">
        <f t="shared" si="0"/>
        <v>0740</v>
      </c>
      <c r="F67" s="208" t="s">
        <v>404</v>
      </c>
      <c r="G67" s="209" t="s">
        <v>1175</v>
      </c>
      <c r="I67" s="199" t="str">
        <f t="shared" si="1"/>
        <v>15 Nahan ja nahkatuotteiden valmistus</v>
      </c>
      <c r="J67" s="199" t="str">
        <f t="shared" si="1"/>
        <v>15</v>
      </c>
      <c r="K67" s="210" t="s">
        <v>393</v>
      </c>
      <c r="L67" s="199" t="s">
        <v>310</v>
      </c>
    </row>
    <row r="68" spans="2:12" x14ac:dyDescent="0.25">
      <c r="B68" s="199" t="s">
        <v>1176</v>
      </c>
      <c r="C68" s="199" t="str">
        <f t="shared" si="0"/>
        <v>Uimahallit</v>
      </c>
      <c r="D68" s="199" t="str">
        <f t="shared" si="0"/>
        <v>0741</v>
      </c>
      <c r="F68" s="208" t="s">
        <v>407</v>
      </c>
      <c r="G68" s="209" t="s">
        <v>1176</v>
      </c>
      <c r="I68" s="199" t="str">
        <f t="shared" si="1"/>
        <v>151 Nahan parkitseminen ja muokkaus; matka- ja käsilaukkujen, satuloiden ja valjaiden valmistus; turkisten muokkaus ja värjäys</v>
      </c>
      <c r="J68" s="199" t="str">
        <f t="shared" si="1"/>
        <v>151</v>
      </c>
      <c r="K68" s="210" t="s">
        <v>394</v>
      </c>
      <c r="L68" s="199" t="s">
        <v>395</v>
      </c>
    </row>
    <row r="69" spans="2:12" x14ac:dyDescent="0.25">
      <c r="B69" s="199" t="s">
        <v>1178</v>
      </c>
      <c r="C69" s="199" t="str">
        <f t="shared" si="0"/>
        <v>Monitoimihallit</v>
      </c>
      <c r="D69" s="199" t="str">
        <f t="shared" si="0"/>
        <v>0742</v>
      </c>
      <c r="F69" s="208" t="s">
        <v>1177</v>
      </c>
      <c r="G69" s="209" t="s">
        <v>1178</v>
      </c>
      <c r="I69" s="199" t="str">
        <f t="shared" si="1"/>
        <v>152 Jalkineiden valmistus</v>
      </c>
      <c r="J69" s="199" t="str">
        <f t="shared" si="1"/>
        <v>152</v>
      </c>
      <c r="K69" s="210" t="s">
        <v>397</v>
      </c>
      <c r="L69" s="199" t="s">
        <v>398</v>
      </c>
    </row>
    <row r="70" spans="2:12" x14ac:dyDescent="0.25">
      <c r="B70" s="199" t="s">
        <v>1180</v>
      </c>
      <c r="C70" s="199" t="str">
        <f t="shared" si="0"/>
        <v>Urheilu- ja palloiluhallit</v>
      </c>
      <c r="D70" s="199" t="str">
        <f t="shared" si="0"/>
        <v>0743</v>
      </c>
      <c r="F70" s="208" t="s">
        <v>1179</v>
      </c>
      <c r="G70" s="209" t="s">
        <v>1180</v>
      </c>
      <c r="I70" s="199" t="str">
        <f t="shared" si="1"/>
        <v>16 Sahatavaran sekä puu- ja korkkituotteiden valmistus (pl. huonekalut); olki- ja punontatuotteiden valmistus</v>
      </c>
      <c r="J70" s="199" t="str">
        <f t="shared" si="1"/>
        <v>16</v>
      </c>
      <c r="K70" s="210" t="s">
        <v>400</v>
      </c>
      <c r="L70" s="199" t="s">
        <v>314</v>
      </c>
    </row>
    <row r="71" spans="2:12" x14ac:dyDescent="0.25">
      <c r="B71" s="199" t="s">
        <v>1182</v>
      </c>
      <c r="C71" s="199" t="str">
        <f t="shared" si="0"/>
        <v>Stadion- ja katsomorakennukset</v>
      </c>
      <c r="D71" s="199" t="str">
        <f t="shared" si="0"/>
        <v>0744</v>
      </c>
      <c r="F71" s="208" t="s">
        <v>1181</v>
      </c>
      <c r="G71" s="209" t="s">
        <v>1182</v>
      </c>
      <c r="I71" s="199" t="str">
        <f t="shared" si="1"/>
        <v>161 Puun sahaus, höyläys ja kyllästys</v>
      </c>
      <c r="J71" s="199" t="str">
        <f t="shared" si="1"/>
        <v>161</v>
      </c>
      <c r="K71" s="210" t="s">
        <v>402</v>
      </c>
      <c r="L71" s="199" t="s">
        <v>318</v>
      </c>
    </row>
    <row r="72" spans="2:12" x14ac:dyDescent="0.25">
      <c r="B72" s="199" t="s">
        <v>1184</v>
      </c>
      <c r="C72" s="199" t="str">
        <f t="shared" si="0"/>
        <v>Muut urheilu- ja liikuntarakennukset</v>
      </c>
      <c r="D72" s="199" t="str">
        <f t="shared" si="0"/>
        <v>0749</v>
      </c>
      <c r="F72" s="208" t="s">
        <v>1183</v>
      </c>
      <c r="G72" s="209" t="s">
        <v>1184</v>
      </c>
      <c r="I72" s="199" t="str">
        <f t="shared" si="1"/>
        <v>162 Puu-, korkki-, olki- ja punontatuotteiden valmistus</v>
      </c>
      <c r="J72" s="199" t="str">
        <f t="shared" si="1"/>
        <v>162</v>
      </c>
      <c r="K72" s="210" t="s">
        <v>405</v>
      </c>
      <c r="L72" s="199" t="s">
        <v>321</v>
      </c>
    </row>
    <row r="73" spans="2:12" x14ac:dyDescent="0.25">
      <c r="B73" s="199" t="s">
        <v>1185</v>
      </c>
      <c r="C73" s="199" t="str">
        <f t="shared" si="0"/>
        <v>Muut kokoontumisrakennukset</v>
      </c>
      <c r="D73" s="199" t="str">
        <f t="shared" si="0"/>
        <v>079</v>
      </c>
      <c r="F73" s="208" t="s">
        <v>418</v>
      </c>
      <c r="G73" s="209" t="s">
        <v>1185</v>
      </c>
      <c r="I73" s="199" t="str">
        <f t="shared" si="1"/>
        <v>17 Paperin, paperi- ja kartonkituotteiden valmistus</v>
      </c>
      <c r="J73" s="199" t="str">
        <f t="shared" si="1"/>
        <v>17</v>
      </c>
      <c r="K73" s="210" t="s">
        <v>408</v>
      </c>
      <c r="L73" s="199" t="s">
        <v>409</v>
      </c>
    </row>
    <row r="74" spans="2:12" x14ac:dyDescent="0.25">
      <c r="B74" s="199" t="s">
        <v>317</v>
      </c>
      <c r="C74" s="199" t="str">
        <f t="shared" si="0"/>
        <v>Opetusrakennukset</v>
      </c>
      <c r="D74" s="199" t="str">
        <f t="shared" si="0"/>
        <v>08</v>
      </c>
      <c r="F74" s="208" t="s">
        <v>1186</v>
      </c>
      <c r="G74" s="209" t="s">
        <v>317</v>
      </c>
      <c r="I74" s="199" t="str">
        <f t="shared" si="1"/>
        <v>171 Massan, paperin, kartongin ja pahvin valmistus</v>
      </c>
      <c r="J74" s="199" t="str">
        <f t="shared" si="1"/>
        <v>171</v>
      </c>
      <c r="K74" s="210" t="s">
        <v>411</v>
      </c>
      <c r="L74" s="199" t="s">
        <v>412</v>
      </c>
    </row>
    <row r="75" spans="2:12" x14ac:dyDescent="0.25">
      <c r="B75" s="199" t="s">
        <v>320</v>
      </c>
      <c r="C75" s="199" t="str">
        <f t="shared" si="0"/>
        <v>Varhaiskasvatuksen rakennukset</v>
      </c>
      <c r="D75" s="199" t="str">
        <f t="shared" si="0"/>
        <v>081</v>
      </c>
      <c r="F75" s="208" t="s">
        <v>1187</v>
      </c>
      <c r="G75" s="209" t="s">
        <v>320</v>
      </c>
      <c r="I75" s="199" t="str">
        <f t="shared" si="1"/>
        <v>172 Paperi-, kartonki- ja pahvituotteiden valmistus</v>
      </c>
      <c r="J75" s="199" t="str">
        <f t="shared" si="1"/>
        <v>172</v>
      </c>
      <c r="K75" s="210" t="s">
        <v>413</v>
      </c>
      <c r="L75" s="199" t="s">
        <v>414</v>
      </c>
    </row>
    <row r="76" spans="2:12" x14ac:dyDescent="0.25">
      <c r="B76" s="199" t="s">
        <v>1188</v>
      </c>
      <c r="C76" s="199" t="str">
        <f t="shared" si="0"/>
        <v>Yleissivistävien oppilaitosten rakennukset</v>
      </c>
      <c r="D76" s="199" t="str">
        <f t="shared" si="0"/>
        <v>082</v>
      </c>
      <c r="F76" s="208" t="s">
        <v>422</v>
      </c>
      <c r="G76" s="209" t="s">
        <v>1188</v>
      </c>
      <c r="I76" s="199" t="str">
        <f t="shared" si="1"/>
        <v>18 Painaminen ja tallenteiden jäljentäminen</v>
      </c>
      <c r="J76" s="199" t="str">
        <f t="shared" si="1"/>
        <v>18</v>
      </c>
      <c r="K76" s="210" t="s">
        <v>415</v>
      </c>
      <c r="L76" s="199" t="s">
        <v>416</v>
      </c>
    </row>
    <row r="77" spans="2:12" x14ac:dyDescent="0.25">
      <c r="B77" s="199" t="s">
        <v>1189</v>
      </c>
      <c r="C77" s="199" t="str">
        <f t="shared" ref="C77:D92" si="2">F77</f>
        <v>Ammatillisten oppilaitosten rakennukset</v>
      </c>
      <c r="D77" s="199" t="str">
        <f t="shared" si="2"/>
        <v>083</v>
      </c>
      <c r="F77" s="208" t="s">
        <v>426</v>
      </c>
      <c r="G77" s="209" t="s">
        <v>1189</v>
      </c>
      <c r="I77" s="199" t="str">
        <f t="shared" ref="I77:J140" si="3">K77</f>
        <v>181 Painaminen ja siihen liittyvät palvelut</v>
      </c>
      <c r="J77" s="199" t="str">
        <f t="shared" si="3"/>
        <v>181</v>
      </c>
      <c r="K77" s="210" t="s">
        <v>419</v>
      </c>
      <c r="L77" s="199" t="s">
        <v>420</v>
      </c>
    </row>
    <row r="78" spans="2:12" x14ac:dyDescent="0.25">
      <c r="B78" s="199" t="s">
        <v>1190</v>
      </c>
      <c r="C78" s="199" t="str">
        <f t="shared" si="2"/>
        <v>Korkeakoulu- ja tutkimuslaitosrakennukset</v>
      </c>
      <c r="D78" s="199" t="str">
        <f t="shared" si="2"/>
        <v>084</v>
      </c>
      <c r="F78" s="208" t="s">
        <v>430</v>
      </c>
      <c r="G78" s="209" t="s">
        <v>1190</v>
      </c>
      <c r="I78" s="199" t="str">
        <f t="shared" si="3"/>
        <v>182 Ääni-, kuva- ja atk-tallenteiden tuotanto</v>
      </c>
      <c r="J78" s="199" t="str">
        <f t="shared" si="3"/>
        <v>182</v>
      </c>
      <c r="K78" s="210" t="s">
        <v>423</v>
      </c>
      <c r="L78" s="199" t="s">
        <v>424</v>
      </c>
    </row>
    <row r="79" spans="2:12" x14ac:dyDescent="0.25">
      <c r="B79" s="199" t="s">
        <v>1191</v>
      </c>
      <c r="C79" s="199" t="str">
        <f t="shared" si="2"/>
        <v>Korkeakoulurakennukset</v>
      </c>
      <c r="D79" s="199" t="str">
        <f t="shared" si="2"/>
        <v>0840</v>
      </c>
      <c r="F79" s="208" t="s">
        <v>434</v>
      </c>
      <c r="G79" s="209" t="s">
        <v>1191</v>
      </c>
      <c r="I79" s="199" t="str">
        <f t="shared" si="3"/>
        <v>19 Koksin ja jalostettujen öljytuotteiden valmistus</v>
      </c>
      <c r="J79" s="199" t="str">
        <f t="shared" si="3"/>
        <v>19</v>
      </c>
      <c r="K79" s="210" t="s">
        <v>427</v>
      </c>
      <c r="L79" s="199" t="s">
        <v>428</v>
      </c>
    </row>
    <row r="80" spans="2:12" x14ac:dyDescent="0.25">
      <c r="B80" s="199" t="s">
        <v>1192</v>
      </c>
      <c r="C80" s="199" t="str">
        <f t="shared" si="2"/>
        <v>Tutkimuslaitosrakennukset</v>
      </c>
      <c r="D80" s="199" t="str">
        <f t="shared" si="2"/>
        <v>0841</v>
      </c>
      <c r="F80" s="208" t="s">
        <v>438</v>
      </c>
      <c r="G80" s="209" t="s">
        <v>1192</v>
      </c>
      <c r="I80" s="199" t="str">
        <f t="shared" si="3"/>
        <v>191 Koksituotteiden valmistus</v>
      </c>
      <c r="J80" s="199" t="str">
        <f t="shared" si="3"/>
        <v>191</v>
      </c>
      <c r="K80" s="210" t="s">
        <v>431</v>
      </c>
      <c r="L80" s="199" t="s">
        <v>432</v>
      </c>
    </row>
    <row r="81" spans="2:12" x14ac:dyDescent="0.25">
      <c r="B81" s="199" t="s">
        <v>323</v>
      </c>
      <c r="C81" s="199" t="str">
        <f t="shared" si="2"/>
        <v>Muut opetusrakennukset</v>
      </c>
      <c r="D81" s="199" t="str">
        <f t="shared" si="2"/>
        <v>089</v>
      </c>
      <c r="F81" s="208" t="s">
        <v>441</v>
      </c>
      <c r="G81" s="209" t="s">
        <v>323</v>
      </c>
      <c r="I81" s="199" t="str">
        <f t="shared" si="3"/>
        <v>192 Jalostettujen öljytuotteiden valmistus</v>
      </c>
      <c r="J81" s="199" t="str">
        <f t="shared" si="3"/>
        <v>192</v>
      </c>
      <c r="K81" s="210" t="s">
        <v>435</v>
      </c>
      <c r="L81" s="199" t="s">
        <v>436</v>
      </c>
    </row>
    <row r="82" spans="2:12" x14ac:dyDescent="0.25">
      <c r="B82" s="199" t="s">
        <v>1194</v>
      </c>
      <c r="C82" s="199" t="str">
        <f t="shared" si="2"/>
        <v>Vapaan sivistystyön opetusrakennukset</v>
      </c>
      <c r="D82" s="199" t="str">
        <f t="shared" si="2"/>
        <v>0890</v>
      </c>
      <c r="F82" s="208" t="s">
        <v>1193</v>
      </c>
      <c r="G82" s="209" t="s">
        <v>1194</v>
      </c>
      <c r="I82" s="199" t="str">
        <f t="shared" si="3"/>
        <v>20 Kemikaalien ja kemiallisten tuotteiden valmistus</v>
      </c>
      <c r="J82" s="199" t="str">
        <f t="shared" si="3"/>
        <v>20</v>
      </c>
      <c r="K82" s="210" t="s">
        <v>439</v>
      </c>
      <c r="L82" s="199" t="s">
        <v>440</v>
      </c>
    </row>
    <row r="83" spans="2:12" x14ac:dyDescent="0.25">
      <c r="B83" s="199" t="s">
        <v>1196</v>
      </c>
      <c r="C83" s="199" t="str">
        <f t="shared" si="2"/>
        <v>Järjestöjen, liittojen, työnantajien ja vastaavien opetusrakennukset</v>
      </c>
      <c r="D83" s="199" t="str">
        <f t="shared" si="2"/>
        <v>0891</v>
      </c>
      <c r="F83" s="208" t="s">
        <v>1195</v>
      </c>
      <c r="G83" s="209" t="s">
        <v>1196</v>
      </c>
      <c r="I83" s="199" t="str">
        <f t="shared" si="3"/>
        <v>201 Peruskemikaalien, lannoitteiden ja typpiyhdisteiden, muoviaineiden ja synteettisen kumiraaka-aineen valmistus</v>
      </c>
      <c r="J83" s="199" t="str">
        <f t="shared" si="3"/>
        <v>201</v>
      </c>
      <c r="K83" s="210" t="s">
        <v>442</v>
      </c>
      <c r="L83" s="199" t="s">
        <v>443</v>
      </c>
    </row>
    <row r="84" spans="2:12" x14ac:dyDescent="0.25">
      <c r="B84" s="199" t="s">
        <v>325</v>
      </c>
      <c r="C84" s="199" t="str">
        <f t="shared" si="2"/>
        <v>Teollisuuden ja kaivannaistoiminnan rakennukset</v>
      </c>
      <c r="D84" s="199" t="str">
        <f t="shared" si="2"/>
        <v>09</v>
      </c>
      <c r="F84" s="208" t="s">
        <v>1197</v>
      </c>
      <c r="G84" s="209" t="s">
        <v>325</v>
      </c>
      <c r="I84" s="199" t="str">
        <f t="shared" si="3"/>
        <v>202 Torjunta-aineiden ja muiden maatalouskemikaalien valmistus</v>
      </c>
      <c r="J84" s="199" t="str">
        <f t="shared" si="3"/>
        <v>202</v>
      </c>
      <c r="K84" s="210" t="s">
        <v>444</v>
      </c>
      <c r="L84" s="199" t="s">
        <v>445</v>
      </c>
    </row>
    <row r="85" spans="2:12" x14ac:dyDescent="0.25">
      <c r="B85" s="199" t="s">
        <v>328</v>
      </c>
      <c r="C85" s="199" t="str">
        <f t="shared" si="2"/>
        <v>Teollisuuden tuotantorakennukset</v>
      </c>
      <c r="D85" s="199" t="str">
        <f t="shared" si="2"/>
        <v>091</v>
      </c>
      <c r="F85" s="208" t="s">
        <v>1198</v>
      </c>
      <c r="G85" s="209" t="s">
        <v>328</v>
      </c>
      <c r="I85" s="199" t="str">
        <f t="shared" si="3"/>
        <v>203 Maalien, lakan, painovärien yms. valmistus</v>
      </c>
      <c r="J85" s="199" t="str">
        <f t="shared" si="3"/>
        <v>203</v>
      </c>
      <c r="K85" s="210" t="s">
        <v>446</v>
      </c>
      <c r="L85" s="199" t="s">
        <v>447</v>
      </c>
    </row>
    <row r="86" spans="2:12" x14ac:dyDescent="0.25">
      <c r="B86" s="199" t="s">
        <v>1200</v>
      </c>
      <c r="C86" s="199" t="str">
        <f t="shared" si="2"/>
        <v>Yleiskäyttöiset teollisuushallit</v>
      </c>
      <c r="D86" s="199" t="str">
        <f t="shared" si="2"/>
        <v>0910</v>
      </c>
      <c r="F86" s="208" t="s">
        <v>1199</v>
      </c>
      <c r="G86" s="209" t="s">
        <v>1200</v>
      </c>
      <c r="I86" s="199" t="str">
        <f t="shared" si="3"/>
        <v>204 Saippuan, pesu-, puhdistus- ja kiillotusaineiden; hajuvesien ja hygieniatuotteiden valmistus</v>
      </c>
      <c r="J86" s="199" t="str">
        <f t="shared" si="3"/>
        <v>204</v>
      </c>
      <c r="K86" s="210" t="s">
        <v>449</v>
      </c>
      <c r="L86" s="199" t="s">
        <v>450</v>
      </c>
    </row>
    <row r="87" spans="2:12" x14ac:dyDescent="0.25">
      <c r="B87" s="199" t="s">
        <v>1202</v>
      </c>
      <c r="C87" s="199" t="str">
        <f t="shared" si="2"/>
        <v>Raskaan teollisuuden tehdasrakennukset</v>
      </c>
      <c r="D87" s="199" t="str">
        <f t="shared" si="2"/>
        <v>0911</v>
      </c>
      <c r="F87" s="208" t="s">
        <v>1201</v>
      </c>
      <c r="G87" s="209" t="s">
        <v>1202</v>
      </c>
      <c r="I87" s="199" t="str">
        <f t="shared" si="3"/>
        <v>205 Muiden kemiallisten tuotteiden valmistus</v>
      </c>
      <c r="J87" s="199" t="str">
        <f t="shared" si="3"/>
        <v>205</v>
      </c>
      <c r="K87" s="210" t="s">
        <v>452</v>
      </c>
      <c r="L87" s="199" t="s">
        <v>453</v>
      </c>
    </row>
    <row r="88" spans="2:12" x14ac:dyDescent="0.25">
      <c r="B88" s="199" t="s">
        <v>1204</v>
      </c>
      <c r="C88" s="199" t="str">
        <f t="shared" si="2"/>
        <v>Elintarviketeollisuuden tuotantorakennukset</v>
      </c>
      <c r="D88" s="199" t="str">
        <f t="shared" si="2"/>
        <v>0912</v>
      </c>
      <c r="F88" s="208" t="s">
        <v>1203</v>
      </c>
      <c r="G88" s="209" t="s">
        <v>1204</v>
      </c>
      <c r="I88" s="199" t="str">
        <f t="shared" si="3"/>
        <v>206 Tekokuitujen valmistus</v>
      </c>
      <c r="J88" s="199" t="str">
        <f t="shared" si="3"/>
        <v>206</v>
      </c>
      <c r="K88" s="210" t="s">
        <v>456</v>
      </c>
      <c r="L88" s="199" t="s">
        <v>457</v>
      </c>
    </row>
    <row r="89" spans="2:12" x14ac:dyDescent="0.25">
      <c r="B89" s="199" t="s">
        <v>1205</v>
      </c>
      <c r="C89" s="199" t="str">
        <f t="shared" si="2"/>
        <v>Muut teollisuuden tuotantorakennukset</v>
      </c>
      <c r="D89" s="199" t="str">
        <f t="shared" si="2"/>
        <v>0919</v>
      </c>
      <c r="F89" s="208" t="s">
        <v>459</v>
      </c>
      <c r="G89" s="209" t="s">
        <v>1205</v>
      </c>
      <c r="I89" s="199" t="str">
        <f t="shared" si="3"/>
        <v>21 Lääkeaineiden ja lääkkeiden valmistus</v>
      </c>
      <c r="J89" s="199" t="str">
        <f t="shared" si="3"/>
        <v>21</v>
      </c>
      <c r="K89" s="210" t="s">
        <v>460</v>
      </c>
      <c r="L89" s="199" t="s">
        <v>332</v>
      </c>
    </row>
    <row r="90" spans="2:12" x14ac:dyDescent="0.25">
      <c r="B90" s="199" t="s">
        <v>1206</v>
      </c>
      <c r="C90" s="199" t="str">
        <f t="shared" si="2"/>
        <v>Teollisuus- ja pienteollisuustalot</v>
      </c>
      <c r="D90" s="199" t="str">
        <f t="shared" si="2"/>
        <v>092</v>
      </c>
      <c r="F90" s="208" t="s">
        <v>464</v>
      </c>
      <c r="G90" s="209" t="s">
        <v>1206</v>
      </c>
      <c r="I90" s="199" t="str">
        <f t="shared" si="3"/>
        <v>211 Lääkeaineiden valmistus</v>
      </c>
      <c r="J90" s="199" t="str">
        <f t="shared" si="3"/>
        <v>211</v>
      </c>
      <c r="K90" s="210" t="s">
        <v>462</v>
      </c>
      <c r="L90" s="199" t="s">
        <v>335</v>
      </c>
    </row>
    <row r="91" spans="2:12" x14ac:dyDescent="0.25">
      <c r="B91" s="199" t="s">
        <v>1208</v>
      </c>
      <c r="C91" s="199" t="str">
        <f t="shared" si="2"/>
        <v>Kaivannaistoiminnan rakennukset</v>
      </c>
      <c r="D91" s="199" t="str">
        <f t="shared" si="2"/>
        <v>093</v>
      </c>
      <c r="F91" s="208" t="s">
        <v>1207</v>
      </c>
      <c r="G91" s="209" t="s">
        <v>1208</v>
      </c>
      <c r="I91" s="199" t="str">
        <f t="shared" si="3"/>
        <v>212 Lääkkeiden ja muiden lääkevalmisteiden valmistus</v>
      </c>
      <c r="J91" s="199" t="str">
        <f t="shared" si="3"/>
        <v>212</v>
      </c>
      <c r="K91" s="210" t="s">
        <v>465</v>
      </c>
      <c r="L91" s="199" t="s">
        <v>466</v>
      </c>
    </row>
    <row r="92" spans="2:12" x14ac:dyDescent="0.25">
      <c r="B92" s="199" t="s">
        <v>1210</v>
      </c>
      <c r="C92" s="199" t="str">
        <f t="shared" si="2"/>
        <v>Metallimalmien käsittelyrakennukset</v>
      </c>
      <c r="D92" s="199" t="str">
        <f t="shared" si="2"/>
        <v>0930</v>
      </c>
      <c r="F92" s="208" t="s">
        <v>1209</v>
      </c>
      <c r="G92" s="209" t="s">
        <v>1210</v>
      </c>
      <c r="I92" s="199" t="str">
        <f t="shared" si="3"/>
        <v>22 Kumi- ja muovituotteiden valmistus</v>
      </c>
      <c r="J92" s="199" t="str">
        <f t="shared" si="3"/>
        <v>22</v>
      </c>
      <c r="K92" s="210" t="s">
        <v>467</v>
      </c>
      <c r="L92" s="199" t="s">
        <v>349</v>
      </c>
    </row>
    <row r="93" spans="2:12" x14ac:dyDescent="0.25">
      <c r="B93" s="199" t="s">
        <v>1212</v>
      </c>
      <c r="C93" s="199" t="str">
        <f t="shared" ref="C93:D115" si="4">F93</f>
        <v>Muut kaivannaistoiminnan rakennukset</v>
      </c>
      <c r="D93" s="199" t="str">
        <f t="shared" si="4"/>
        <v>0939</v>
      </c>
      <c r="F93" s="208" t="s">
        <v>1211</v>
      </c>
      <c r="G93" s="209" t="s">
        <v>1212</v>
      </c>
      <c r="I93" s="199" t="str">
        <f t="shared" si="3"/>
        <v>221 Kumituotteiden valmistus</v>
      </c>
      <c r="J93" s="199" t="str">
        <f t="shared" si="3"/>
        <v>221</v>
      </c>
      <c r="K93" s="210" t="s">
        <v>470</v>
      </c>
      <c r="L93" s="199" t="s">
        <v>352</v>
      </c>
    </row>
    <row r="94" spans="2:12" x14ac:dyDescent="0.25">
      <c r="B94" s="199" t="s">
        <v>334</v>
      </c>
      <c r="C94" s="199" t="str">
        <f t="shared" si="4"/>
        <v>Energiahuoltorakennukset</v>
      </c>
      <c r="D94" s="199" t="str">
        <f t="shared" si="4"/>
        <v>10</v>
      </c>
      <c r="F94" s="208" t="s">
        <v>1213</v>
      </c>
      <c r="G94" s="209" t="s">
        <v>334</v>
      </c>
      <c r="I94" s="199" t="str">
        <f t="shared" si="3"/>
        <v>222 Muovituotteiden valmistus</v>
      </c>
      <c r="J94" s="199" t="str">
        <f t="shared" si="3"/>
        <v>222</v>
      </c>
      <c r="K94" s="210" t="s">
        <v>472</v>
      </c>
      <c r="L94" s="199" t="s">
        <v>355</v>
      </c>
    </row>
    <row r="95" spans="2:12" x14ac:dyDescent="0.25">
      <c r="B95" s="199" t="s">
        <v>338</v>
      </c>
      <c r="C95" s="199" t="str">
        <f t="shared" si="4"/>
        <v>Energiantuotantorakennukset</v>
      </c>
      <c r="D95" s="199" t="str">
        <f t="shared" si="4"/>
        <v>101</v>
      </c>
      <c r="F95" s="208" t="s">
        <v>1214</v>
      </c>
      <c r="G95" s="209" t="s">
        <v>338</v>
      </c>
      <c r="I95" s="199" t="str">
        <f t="shared" si="3"/>
        <v>23 Muiden ei-metallisten mineraalituotteiden valmistus</v>
      </c>
      <c r="J95" s="199" t="str">
        <f t="shared" si="3"/>
        <v>23</v>
      </c>
      <c r="K95" s="210" t="s">
        <v>474</v>
      </c>
      <c r="L95" s="199" t="s">
        <v>361</v>
      </c>
    </row>
    <row r="96" spans="2:12" x14ac:dyDescent="0.25">
      <c r="B96" s="199" t="s">
        <v>1216</v>
      </c>
      <c r="C96" s="199" t="str">
        <f t="shared" si="4"/>
        <v>Sähköenergian tuotantorakennukset</v>
      </c>
      <c r="D96" s="199" t="str">
        <f t="shared" si="4"/>
        <v>1010</v>
      </c>
      <c r="F96" s="208" t="s">
        <v>1215</v>
      </c>
      <c r="G96" s="209" t="s">
        <v>1216</v>
      </c>
      <c r="I96" s="199" t="str">
        <f t="shared" si="3"/>
        <v>231 Lasin ja lasituotteiden valmistus</v>
      </c>
      <c r="J96" s="199" t="str">
        <f t="shared" si="3"/>
        <v>231</v>
      </c>
      <c r="K96" s="210" t="s">
        <v>475</v>
      </c>
      <c r="L96" s="199" t="s">
        <v>364</v>
      </c>
    </row>
    <row r="97" spans="2:12" x14ac:dyDescent="0.25">
      <c r="B97" s="199" t="s">
        <v>1218</v>
      </c>
      <c r="C97" s="199" t="str">
        <f t="shared" si="4"/>
        <v>Lämpö- ja kylmäenergian tuotantorakennukset</v>
      </c>
      <c r="D97" s="199" t="str">
        <f t="shared" si="4"/>
        <v>1011</v>
      </c>
      <c r="F97" s="208" t="s">
        <v>1217</v>
      </c>
      <c r="G97" s="209" t="s">
        <v>1218</v>
      </c>
      <c r="I97" s="199" t="str">
        <f t="shared" si="3"/>
        <v>232 Tulenkestävien keraamisten tuotteiden valmistus</v>
      </c>
      <c r="J97" s="199" t="str">
        <f t="shared" si="3"/>
        <v>232</v>
      </c>
      <c r="K97" s="210" t="s">
        <v>477</v>
      </c>
      <c r="L97" s="199" t="s">
        <v>478</v>
      </c>
    </row>
    <row r="98" spans="2:12" x14ac:dyDescent="0.25">
      <c r="B98" s="199" t="s">
        <v>359</v>
      </c>
      <c r="C98" s="199" t="str">
        <f t="shared" si="4"/>
        <v>Muut energiahuoltorakennukset</v>
      </c>
      <c r="D98" s="199" t="str">
        <f t="shared" si="4"/>
        <v>109</v>
      </c>
      <c r="F98" s="208" t="s">
        <v>1219</v>
      </c>
      <c r="G98" s="209" t="s">
        <v>359</v>
      </c>
      <c r="I98" s="199" t="str">
        <f t="shared" si="3"/>
        <v>233 Keraamisten rakennusaineiden valmistus</v>
      </c>
      <c r="J98" s="199" t="str">
        <f t="shared" si="3"/>
        <v>233</v>
      </c>
      <c r="K98" s="210" t="s">
        <v>481</v>
      </c>
      <c r="L98" s="199" t="s">
        <v>482</v>
      </c>
    </row>
    <row r="99" spans="2:12" x14ac:dyDescent="0.25">
      <c r="B99" s="199" t="s">
        <v>1221</v>
      </c>
      <c r="C99" s="199" t="str">
        <f t="shared" si="4"/>
        <v>Energiansiirtorakennukset</v>
      </c>
      <c r="D99" s="199" t="str">
        <f t="shared" si="4"/>
        <v>1090</v>
      </c>
      <c r="F99" s="208" t="s">
        <v>1220</v>
      </c>
      <c r="G99" s="209" t="s">
        <v>1221</v>
      </c>
      <c r="I99" s="199" t="str">
        <f t="shared" si="3"/>
        <v>234 Muiden posliini- ja keramiikkatuotteiden valmistus</v>
      </c>
      <c r="J99" s="199" t="str">
        <f t="shared" si="3"/>
        <v>234</v>
      </c>
      <c r="K99" s="210" t="s">
        <v>485</v>
      </c>
      <c r="L99" s="199" t="s">
        <v>486</v>
      </c>
    </row>
    <row r="100" spans="2:12" x14ac:dyDescent="0.25">
      <c r="B100" s="199" t="s">
        <v>1223</v>
      </c>
      <c r="C100" s="199" t="str">
        <f t="shared" si="4"/>
        <v>Energianvarastointirakennukset</v>
      </c>
      <c r="D100" s="199" t="str">
        <f t="shared" si="4"/>
        <v>1091</v>
      </c>
      <c r="F100" s="208" t="s">
        <v>1222</v>
      </c>
      <c r="G100" s="209" t="s">
        <v>1223</v>
      </c>
      <c r="I100" s="199" t="str">
        <f t="shared" si="3"/>
        <v>235 Sementin, kalkin ja kipsin valmistus</v>
      </c>
      <c r="J100" s="199" t="str">
        <f t="shared" si="3"/>
        <v>235</v>
      </c>
      <c r="K100" s="210" t="s">
        <v>487</v>
      </c>
      <c r="L100" s="199" t="s">
        <v>488</v>
      </c>
    </row>
    <row r="101" spans="2:12" x14ac:dyDescent="0.25">
      <c r="B101" s="199" t="s">
        <v>179</v>
      </c>
      <c r="C101" s="199" t="str">
        <f t="shared" si="4"/>
        <v>Yhdyskuntatekniikan rakennukset</v>
      </c>
      <c r="D101" s="199" t="str">
        <f t="shared" si="4"/>
        <v>11</v>
      </c>
      <c r="F101" s="208" t="s">
        <v>455</v>
      </c>
      <c r="G101" s="209" t="s">
        <v>179</v>
      </c>
      <c r="I101" s="199" t="str">
        <f t="shared" si="3"/>
        <v>236 Betoni-, kipsi- ja sementtituotteiden valmistus</v>
      </c>
      <c r="J101" s="199" t="str">
        <f t="shared" si="3"/>
        <v>236</v>
      </c>
      <c r="K101" s="210" t="s">
        <v>491</v>
      </c>
      <c r="L101" s="199" t="s">
        <v>492</v>
      </c>
    </row>
    <row r="102" spans="2:12" x14ac:dyDescent="0.25">
      <c r="B102" s="199" t="s">
        <v>258</v>
      </c>
      <c r="C102" s="199" t="str">
        <f t="shared" si="4"/>
        <v>Vesihuollon rakennukset</v>
      </c>
      <c r="D102" s="199" t="str">
        <f t="shared" si="4"/>
        <v>111</v>
      </c>
      <c r="F102" s="208" t="s">
        <v>1224</v>
      </c>
      <c r="G102" s="209" t="s">
        <v>258</v>
      </c>
      <c r="I102" s="199" t="str">
        <f t="shared" si="3"/>
        <v>237 Kiven leikkaaminen, muotoilu ja viimeistely</v>
      </c>
      <c r="J102" s="199" t="str">
        <f t="shared" si="3"/>
        <v>237</v>
      </c>
      <c r="K102" s="210" t="s">
        <v>494</v>
      </c>
      <c r="L102" s="199" t="s">
        <v>495</v>
      </c>
    </row>
    <row r="103" spans="2:12" x14ac:dyDescent="0.25">
      <c r="B103" s="199" t="s">
        <v>263</v>
      </c>
      <c r="C103" s="199" t="str">
        <f t="shared" si="4"/>
        <v>Jätehuollon rakennukset</v>
      </c>
      <c r="D103" s="199" t="str">
        <f t="shared" si="4"/>
        <v>112</v>
      </c>
      <c r="F103" s="208" t="s">
        <v>1225</v>
      </c>
      <c r="G103" s="209" t="s">
        <v>263</v>
      </c>
      <c r="I103" s="199" t="str">
        <f t="shared" si="3"/>
        <v>239 Hiontatuotteiden ja muualla luokittelemattomien ei-metallisten mineraalituotteiden valmistus</v>
      </c>
      <c r="J103" s="199" t="str">
        <f t="shared" si="3"/>
        <v>239</v>
      </c>
      <c r="K103" s="210" t="s">
        <v>496</v>
      </c>
      <c r="L103" s="199" t="s">
        <v>366</v>
      </c>
    </row>
    <row r="104" spans="2:12" x14ac:dyDescent="0.25">
      <c r="B104" s="199" t="s">
        <v>1227</v>
      </c>
      <c r="C104" s="199" t="str">
        <f t="shared" si="4"/>
        <v>Materiaalien kierrätysrakennukset</v>
      </c>
      <c r="D104" s="199" t="str">
        <f t="shared" si="4"/>
        <v>113</v>
      </c>
      <c r="F104" s="208" t="s">
        <v>1226</v>
      </c>
      <c r="G104" s="209" t="s">
        <v>1227</v>
      </c>
      <c r="I104" s="199" t="str">
        <f t="shared" si="3"/>
        <v>24 Metallien jalostus</v>
      </c>
      <c r="J104" s="199" t="str">
        <f t="shared" si="3"/>
        <v>24</v>
      </c>
      <c r="K104" s="210" t="s">
        <v>498</v>
      </c>
      <c r="L104" s="199" t="s">
        <v>369</v>
      </c>
    </row>
    <row r="105" spans="2:12" x14ac:dyDescent="0.25">
      <c r="B105" s="199" t="s">
        <v>272</v>
      </c>
      <c r="C105" s="199" t="str">
        <f t="shared" si="4"/>
        <v>Varastorakennukset</v>
      </c>
      <c r="D105" s="199" t="str">
        <f t="shared" si="4"/>
        <v>12</v>
      </c>
      <c r="F105" s="208" t="s">
        <v>469</v>
      </c>
      <c r="G105" s="209" t="s">
        <v>272</v>
      </c>
      <c r="I105" s="199" t="str">
        <f t="shared" si="3"/>
        <v>241 Raudan, teräksen ja rautaseosten valmistus</v>
      </c>
      <c r="J105" s="199" t="str">
        <f t="shared" si="3"/>
        <v>241</v>
      </c>
      <c r="K105" s="210" t="s">
        <v>499</v>
      </c>
      <c r="L105" s="199" t="s">
        <v>500</v>
      </c>
    </row>
    <row r="106" spans="2:12" x14ac:dyDescent="0.25">
      <c r="B106" s="199" t="s">
        <v>1229</v>
      </c>
      <c r="C106" s="199" t="str">
        <f t="shared" si="4"/>
        <v>Lämmittämättömät varastot</v>
      </c>
      <c r="D106" s="199" t="str">
        <f t="shared" si="4"/>
        <v>1210</v>
      </c>
      <c r="F106" s="208" t="s">
        <v>1228</v>
      </c>
      <c r="G106" s="209" t="s">
        <v>1229</v>
      </c>
      <c r="I106" s="199" t="str">
        <f t="shared" si="3"/>
        <v>242 Putkien, profiiliputkien ja niihin liittyvien tarvikkeiden valmistus teräksestä</v>
      </c>
      <c r="J106" s="199" t="str">
        <f t="shared" si="3"/>
        <v>242</v>
      </c>
      <c r="K106" s="210" t="s">
        <v>501</v>
      </c>
      <c r="L106" s="199" t="s">
        <v>502</v>
      </c>
    </row>
    <row r="107" spans="2:12" x14ac:dyDescent="0.25">
      <c r="B107" s="199" t="s">
        <v>1231</v>
      </c>
      <c r="C107" s="199" t="str">
        <f t="shared" si="4"/>
        <v>Lämpimät varastot</v>
      </c>
      <c r="D107" s="199" t="str">
        <f t="shared" si="4"/>
        <v>1211</v>
      </c>
      <c r="F107" s="208" t="s">
        <v>1230</v>
      </c>
      <c r="G107" s="209" t="s">
        <v>1231</v>
      </c>
      <c r="I107" s="199" t="str">
        <f t="shared" si="3"/>
        <v>243 Muu teräksen jalostus</v>
      </c>
      <c r="J107" s="199" t="str">
        <f t="shared" si="3"/>
        <v>243</v>
      </c>
      <c r="K107" s="210" t="s">
        <v>503</v>
      </c>
      <c r="L107" s="199" t="s">
        <v>504</v>
      </c>
    </row>
    <row r="108" spans="2:12" x14ac:dyDescent="0.25">
      <c r="B108" s="199" t="s">
        <v>1233</v>
      </c>
      <c r="C108" s="199" t="str">
        <f t="shared" si="4"/>
        <v>Kylmä- ja pakastevarastot</v>
      </c>
      <c r="D108" s="199" t="str">
        <f t="shared" si="4"/>
        <v>1212</v>
      </c>
      <c r="F108" s="208" t="s">
        <v>1232</v>
      </c>
      <c r="G108" s="209" t="s">
        <v>1233</v>
      </c>
      <c r="I108" s="199" t="str">
        <f t="shared" si="3"/>
        <v>244 Jalometallien ja muiden värimetallien valmistus</v>
      </c>
      <c r="J108" s="199" t="str">
        <f t="shared" si="3"/>
        <v>244</v>
      </c>
      <c r="K108" s="210" t="s">
        <v>505</v>
      </c>
      <c r="L108" s="199" t="s">
        <v>506</v>
      </c>
    </row>
    <row r="109" spans="2:12" x14ac:dyDescent="0.25">
      <c r="B109" s="199" t="s">
        <v>1235</v>
      </c>
      <c r="C109" s="199" t="str">
        <f t="shared" si="4"/>
        <v>Muut olosuhteiltaan säädellyt varastot</v>
      </c>
      <c r="D109" s="199" t="str">
        <f t="shared" si="4"/>
        <v>1213</v>
      </c>
      <c r="F109" s="208" t="s">
        <v>1234</v>
      </c>
      <c r="G109" s="209" t="s">
        <v>1235</v>
      </c>
      <c r="I109" s="199" t="str">
        <f t="shared" si="3"/>
        <v>245 Metallien valu</v>
      </c>
      <c r="J109" s="199" t="str">
        <f t="shared" si="3"/>
        <v>245</v>
      </c>
      <c r="K109" s="210" t="s">
        <v>509</v>
      </c>
      <c r="L109" s="199" t="s">
        <v>510</v>
      </c>
    </row>
    <row r="110" spans="2:12" x14ac:dyDescent="0.25">
      <c r="B110" s="199" t="s">
        <v>1237</v>
      </c>
      <c r="C110" s="199" t="str">
        <f t="shared" si="4"/>
        <v>Logistiikkakeskukset ja muut monikäyttöiset varastorakennukset</v>
      </c>
      <c r="D110" s="199" t="str">
        <f t="shared" si="4"/>
        <v>1214</v>
      </c>
      <c r="F110" s="208" t="s">
        <v>1236</v>
      </c>
      <c r="G110" s="209" t="s">
        <v>1237</v>
      </c>
      <c r="I110" s="199" t="str">
        <f t="shared" si="3"/>
        <v>25 Metallituotteiden valmistus (pl. koneet ja laitteet)</v>
      </c>
      <c r="J110" s="199" t="str">
        <f t="shared" si="3"/>
        <v>25</v>
      </c>
      <c r="K110" s="210" t="s">
        <v>513</v>
      </c>
      <c r="L110" s="199" t="s">
        <v>514</v>
      </c>
    </row>
    <row r="111" spans="2:12" x14ac:dyDescent="0.25">
      <c r="B111" s="199" t="s">
        <v>1239</v>
      </c>
      <c r="C111" s="199" t="str">
        <f t="shared" si="4"/>
        <v>Varastokatokset</v>
      </c>
      <c r="D111" s="199" t="str">
        <f t="shared" si="4"/>
        <v>1215</v>
      </c>
      <c r="F111" s="208" t="s">
        <v>1238</v>
      </c>
      <c r="G111" s="209" t="s">
        <v>1239</v>
      </c>
      <c r="I111" s="199" t="str">
        <f t="shared" si="3"/>
        <v>251 Metallirakenteiden valmistus</v>
      </c>
      <c r="J111" s="199" t="str">
        <f t="shared" si="3"/>
        <v>251</v>
      </c>
      <c r="K111" s="210" t="s">
        <v>517</v>
      </c>
      <c r="L111" s="199" t="s">
        <v>518</v>
      </c>
    </row>
    <row r="112" spans="2:12" x14ac:dyDescent="0.25">
      <c r="B112" s="199" t="s">
        <v>291</v>
      </c>
      <c r="C112" s="199" t="str">
        <f t="shared" si="4"/>
        <v>Pelastustoimen rakennukset</v>
      </c>
      <c r="D112" s="199" t="str">
        <f t="shared" si="4"/>
        <v>13</v>
      </c>
      <c r="F112" s="208" t="s">
        <v>1240</v>
      </c>
      <c r="G112" s="209" t="s">
        <v>291</v>
      </c>
      <c r="I112" s="199" t="str">
        <f t="shared" si="3"/>
        <v>252 Metallisäiliöiden ja -altaiden yms. valmistus</v>
      </c>
      <c r="J112" s="199" t="str">
        <f t="shared" si="3"/>
        <v>252</v>
      </c>
      <c r="K112" s="210" t="s">
        <v>520</v>
      </c>
      <c r="L112" s="199" t="s">
        <v>521</v>
      </c>
    </row>
    <row r="113" spans="2:12" x14ac:dyDescent="0.25">
      <c r="B113" s="199" t="s">
        <v>1241</v>
      </c>
      <c r="C113" s="199" t="str">
        <f t="shared" si="4"/>
        <v>Paloasemat</v>
      </c>
      <c r="D113" s="199" t="str">
        <f t="shared" si="4"/>
        <v>1310</v>
      </c>
      <c r="F113" s="208" t="s">
        <v>480</v>
      </c>
      <c r="G113" s="209" t="s">
        <v>1241</v>
      </c>
      <c r="I113" s="199" t="str">
        <f t="shared" si="3"/>
        <v>253 Höyrykattiloiden valmistus (pl. keskuslämmityslaitteet)</v>
      </c>
      <c r="J113" s="199" t="str">
        <f t="shared" si="3"/>
        <v>253</v>
      </c>
      <c r="K113" s="210" t="s">
        <v>523</v>
      </c>
      <c r="L113" s="199" t="s">
        <v>524</v>
      </c>
    </row>
    <row r="114" spans="2:12" x14ac:dyDescent="0.25">
      <c r="B114" s="199" t="s">
        <v>1242</v>
      </c>
      <c r="C114" s="199" t="str">
        <f t="shared" si="4"/>
        <v>Väestönsuojat</v>
      </c>
      <c r="D114" s="199" t="str">
        <f t="shared" si="4"/>
        <v>1311</v>
      </c>
      <c r="F114" s="208" t="s">
        <v>484</v>
      </c>
      <c r="G114" s="209" t="s">
        <v>1242</v>
      </c>
      <c r="I114" s="199" t="str">
        <f t="shared" si="3"/>
        <v>254 Aseiden ja ammusten valmistus</v>
      </c>
      <c r="J114" s="199" t="str">
        <f t="shared" si="3"/>
        <v>254</v>
      </c>
      <c r="K114" s="210" t="s">
        <v>526</v>
      </c>
      <c r="L114" s="199" t="s">
        <v>527</v>
      </c>
    </row>
    <row r="115" spans="2:12" x14ac:dyDescent="0.25">
      <c r="B115" s="199" t="s">
        <v>1244</v>
      </c>
      <c r="C115" s="199" t="str">
        <f t="shared" si="4"/>
        <v>Muut pelastustoimen rakennukset</v>
      </c>
      <c r="D115" s="199" t="str">
        <f t="shared" si="4"/>
        <v>1319</v>
      </c>
      <c r="F115" s="213" t="s">
        <v>1243</v>
      </c>
      <c r="G115" s="214" t="s">
        <v>1244</v>
      </c>
      <c r="I115" s="199" t="str">
        <f t="shared" si="3"/>
        <v>255 Metallin takominen, puristaminen, meistäminen ja valssaus; jauhemetallurgia</v>
      </c>
      <c r="J115" s="199" t="str">
        <f t="shared" si="3"/>
        <v>255</v>
      </c>
      <c r="K115" s="210" t="s">
        <v>530</v>
      </c>
      <c r="L115" s="199" t="s">
        <v>531</v>
      </c>
    </row>
    <row r="116" spans="2:12" x14ac:dyDescent="0.25">
      <c r="B116" s="199" t="s">
        <v>304</v>
      </c>
      <c r="C116" s="199" t="str">
        <f t="shared" ref="C116:C123" si="5">F116</f>
        <v>Maatalousrakennukset ja eläinsuojat</v>
      </c>
      <c r="D116" s="199" t="str">
        <f t="shared" ref="D116:D123" si="6">G116</f>
        <v>14</v>
      </c>
      <c r="F116" s="279" t="s">
        <v>1245</v>
      </c>
      <c r="G116" s="214" t="s">
        <v>304</v>
      </c>
      <c r="I116" s="199" t="str">
        <f t="shared" si="3"/>
        <v>256 Metallien käsittely, päällystäminen ja työstö</v>
      </c>
      <c r="J116" s="199" t="str">
        <f t="shared" si="3"/>
        <v>256</v>
      </c>
      <c r="K116" s="210" t="s">
        <v>532</v>
      </c>
      <c r="L116" s="199" t="s">
        <v>533</v>
      </c>
    </row>
    <row r="117" spans="2:12" x14ac:dyDescent="0.25">
      <c r="B117" s="199" t="s">
        <v>386</v>
      </c>
      <c r="C117" s="199" t="str">
        <f t="shared" si="5"/>
        <v>Kotieläinrakennukset</v>
      </c>
      <c r="D117" s="199" t="str">
        <f t="shared" si="6"/>
        <v>141</v>
      </c>
      <c r="F117" s="279" t="s">
        <v>490</v>
      </c>
      <c r="G117" s="214" t="s">
        <v>386</v>
      </c>
      <c r="I117" s="199" t="str">
        <f t="shared" si="3"/>
        <v>257 Ruokailu- ja leikkuuvälineiden yms. sekä työkalujen ja rautatavaran valmistus</v>
      </c>
      <c r="J117" s="199" t="str">
        <f t="shared" si="3"/>
        <v>257</v>
      </c>
      <c r="K117" s="210" t="s">
        <v>534</v>
      </c>
      <c r="L117" s="199" t="s">
        <v>535</v>
      </c>
    </row>
    <row r="118" spans="2:12" x14ac:dyDescent="0.25">
      <c r="B118" s="199" t="s">
        <v>1246</v>
      </c>
      <c r="C118" s="199" t="str">
        <f t="shared" si="5"/>
        <v>Muut maatalousrakennukset</v>
      </c>
      <c r="D118" s="199" t="str">
        <f t="shared" si="6"/>
        <v>149</v>
      </c>
      <c r="F118" s="279" t="s">
        <v>497</v>
      </c>
      <c r="G118" s="214" t="s">
        <v>1246</v>
      </c>
      <c r="I118" s="199" t="str">
        <f t="shared" si="3"/>
        <v>259 Muu metallituotteiden valmistus</v>
      </c>
      <c r="J118" s="199" t="str">
        <f t="shared" si="3"/>
        <v>259</v>
      </c>
      <c r="K118" s="210" t="s">
        <v>536</v>
      </c>
      <c r="L118" s="199" t="s">
        <v>537</v>
      </c>
    </row>
    <row r="119" spans="2:12" x14ac:dyDescent="0.25">
      <c r="B119" s="199" t="s">
        <v>428</v>
      </c>
      <c r="C119" s="199" t="str">
        <f t="shared" si="5"/>
        <v>Muut rakennukset</v>
      </c>
      <c r="D119" s="199" t="str">
        <f t="shared" si="6"/>
        <v>19</v>
      </c>
      <c r="F119" s="279" t="s">
        <v>508</v>
      </c>
      <c r="G119" s="214" t="s">
        <v>428</v>
      </c>
      <c r="I119" s="199" t="str">
        <f t="shared" si="3"/>
        <v>26 Tietokoneiden sekä elektronisten ja optisten tuotteiden valmistus</v>
      </c>
      <c r="J119" s="199" t="str">
        <f t="shared" si="3"/>
        <v>26</v>
      </c>
      <c r="K119" s="210" t="s">
        <v>538</v>
      </c>
      <c r="L119" s="199" t="s">
        <v>539</v>
      </c>
    </row>
    <row r="120" spans="2:12" x14ac:dyDescent="0.25">
      <c r="B120" s="199" t="s">
        <v>1247</v>
      </c>
      <c r="C120" s="199" t="str">
        <f t="shared" si="5"/>
        <v>Saunarakennukset</v>
      </c>
      <c r="D120" s="199" t="str">
        <f t="shared" si="6"/>
        <v>1910</v>
      </c>
      <c r="F120" s="279" t="s">
        <v>512</v>
      </c>
      <c r="G120" s="214" t="s">
        <v>1247</v>
      </c>
      <c r="I120" s="199" t="str">
        <f t="shared" si="3"/>
        <v>261 Elektronisten komponenttien ja piirilevyjen valmistus</v>
      </c>
      <c r="J120" s="199" t="str">
        <f t="shared" si="3"/>
        <v>261</v>
      </c>
      <c r="K120" s="210" t="s">
        <v>540</v>
      </c>
      <c r="L120" s="199" t="s">
        <v>541</v>
      </c>
    </row>
    <row r="121" spans="2:12" x14ac:dyDescent="0.25">
      <c r="B121" s="199" t="s">
        <v>1248</v>
      </c>
      <c r="C121" s="199" t="str">
        <f t="shared" si="5"/>
        <v>Talousrakennukset</v>
      </c>
      <c r="D121" s="199" t="str">
        <f t="shared" si="6"/>
        <v>1911</v>
      </c>
      <c r="F121" s="279" t="s">
        <v>516</v>
      </c>
      <c r="G121" s="214" t="s">
        <v>1248</v>
      </c>
      <c r="I121" s="199" t="str">
        <f t="shared" si="3"/>
        <v>262 Tietokoneiden ja niiden oheislaitteiden valmistus</v>
      </c>
      <c r="J121" s="199" t="str">
        <f t="shared" si="3"/>
        <v>262</v>
      </c>
      <c r="K121" s="210" t="s">
        <v>542</v>
      </c>
      <c r="L121" s="199" t="s">
        <v>543</v>
      </c>
    </row>
    <row r="122" spans="2:12" x14ac:dyDescent="0.25">
      <c r="B122" s="199" t="s">
        <v>1250</v>
      </c>
      <c r="C122" s="199" t="str">
        <f t="shared" si="5"/>
        <v>Majat ja tuvat</v>
      </c>
      <c r="D122" s="199" t="str">
        <f t="shared" si="6"/>
        <v>1912</v>
      </c>
      <c r="F122" s="279" t="s">
        <v>1249</v>
      </c>
      <c r="G122" s="214" t="s">
        <v>1250</v>
      </c>
      <c r="I122" s="199" t="str">
        <f t="shared" si="3"/>
        <v>263 Viestintälaitteiden valmistus</v>
      </c>
      <c r="J122" s="199" t="str">
        <f t="shared" si="3"/>
        <v>263</v>
      </c>
      <c r="K122" s="210" t="s">
        <v>544</v>
      </c>
      <c r="L122" s="199" t="s">
        <v>545</v>
      </c>
    </row>
    <row r="123" spans="2:12" x14ac:dyDescent="0.25">
      <c r="B123" s="199" t="s">
        <v>1251</v>
      </c>
      <c r="C123" s="199" t="str">
        <f t="shared" si="5"/>
        <v>Muualla luokittelemattomat rakennukset</v>
      </c>
      <c r="D123" s="199" t="str">
        <f t="shared" si="6"/>
        <v>1919</v>
      </c>
      <c r="F123" s="279" t="s">
        <v>529</v>
      </c>
      <c r="G123" s="214" t="s">
        <v>1251</v>
      </c>
      <c r="I123" s="199" t="str">
        <f t="shared" si="3"/>
        <v>264 Viihde-elektroniikan valmistus</v>
      </c>
      <c r="J123" s="199" t="str">
        <f t="shared" si="3"/>
        <v>264</v>
      </c>
      <c r="K123" s="210" t="s">
        <v>546</v>
      </c>
      <c r="L123" s="199" t="s">
        <v>547</v>
      </c>
    </row>
    <row r="124" spans="2:12" x14ac:dyDescent="0.25">
      <c r="I124" s="199" t="str">
        <f t="shared" si="3"/>
        <v>265 Mittaus-, testaus- ja navigointivälineiden ja -laitteiden valmistus; kellot</v>
      </c>
      <c r="J124" s="199" t="str">
        <f t="shared" si="3"/>
        <v>265</v>
      </c>
      <c r="K124" s="210" t="s">
        <v>548</v>
      </c>
      <c r="L124" s="199" t="s">
        <v>549</v>
      </c>
    </row>
    <row r="125" spans="2:12" x14ac:dyDescent="0.25">
      <c r="I125" s="199" t="str">
        <f t="shared" si="3"/>
        <v>266 Säteilylaitteiden sekä elektronisten lääkintä- ja terapialaitteiden valmistus</v>
      </c>
      <c r="J125" s="199" t="str">
        <f t="shared" si="3"/>
        <v>266</v>
      </c>
      <c r="K125" s="210" t="s">
        <v>550</v>
      </c>
      <c r="L125" s="199" t="s">
        <v>551</v>
      </c>
    </row>
    <row r="126" spans="2:12" x14ac:dyDescent="0.25">
      <c r="I126" s="199" t="str">
        <f t="shared" si="3"/>
        <v>267 Optisten instrumenttien ja valokuvausvälineiden valmistus</v>
      </c>
      <c r="J126" s="199" t="str">
        <f t="shared" si="3"/>
        <v>267</v>
      </c>
      <c r="K126" s="210" t="s">
        <v>552</v>
      </c>
      <c r="L126" s="199" t="s">
        <v>553</v>
      </c>
    </row>
    <row r="127" spans="2:12" x14ac:dyDescent="0.25">
      <c r="I127" s="199" t="str">
        <f t="shared" si="3"/>
        <v>268 Tallennevälineiden valmistus</v>
      </c>
      <c r="J127" s="199" t="str">
        <f t="shared" si="3"/>
        <v>268</v>
      </c>
      <c r="K127" s="210" t="s">
        <v>554</v>
      </c>
      <c r="L127" s="199" t="s">
        <v>555</v>
      </c>
    </row>
    <row r="128" spans="2:12" x14ac:dyDescent="0.25">
      <c r="I128" s="199" t="str">
        <f t="shared" si="3"/>
        <v>27 Sähkölaitteiden valmistus</v>
      </c>
      <c r="J128" s="199" t="str">
        <f t="shared" si="3"/>
        <v>27</v>
      </c>
      <c r="K128" s="210" t="s">
        <v>556</v>
      </c>
      <c r="L128" s="199" t="s">
        <v>557</v>
      </c>
    </row>
    <row r="129" spans="9:12" x14ac:dyDescent="0.25">
      <c r="I129" s="199" t="str">
        <f t="shared" si="3"/>
        <v>271 Sähkömoottorien, generaattorien, muuntajien sekä sähkönjakelu- ja valvontalaitteiden valmistus</v>
      </c>
      <c r="J129" s="199" t="str">
        <f t="shared" si="3"/>
        <v>271</v>
      </c>
      <c r="K129" s="210" t="s">
        <v>558</v>
      </c>
      <c r="L129" s="199" t="s">
        <v>559</v>
      </c>
    </row>
    <row r="130" spans="9:12" x14ac:dyDescent="0.25">
      <c r="I130" s="199" t="str">
        <f t="shared" si="3"/>
        <v>272 Paristojen ja akkujen valmistus</v>
      </c>
      <c r="J130" s="199" t="str">
        <f t="shared" si="3"/>
        <v>272</v>
      </c>
      <c r="K130" s="210" t="s">
        <v>560</v>
      </c>
      <c r="L130" s="199" t="s">
        <v>561</v>
      </c>
    </row>
    <row r="131" spans="9:12" x14ac:dyDescent="0.25">
      <c r="I131" s="199" t="str">
        <f t="shared" si="3"/>
        <v>273 Sähköjohtojen ja kytkentälaitteiden valmistus</v>
      </c>
      <c r="J131" s="199" t="str">
        <f t="shared" si="3"/>
        <v>273</v>
      </c>
      <c r="K131" s="210" t="s">
        <v>562</v>
      </c>
      <c r="L131" s="199" t="s">
        <v>563</v>
      </c>
    </row>
    <row r="132" spans="9:12" x14ac:dyDescent="0.25">
      <c r="I132" s="199" t="str">
        <f t="shared" si="3"/>
        <v>274 Sähkölamppujen ja valaisimien valmistus</v>
      </c>
      <c r="J132" s="199" t="str">
        <f t="shared" si="3"/>
        <v>274</v>
      </c>
      <c r="K132" s="210" t="s">
        <v>564</v>
      </c>
      <c r="L132" s="199" t="s">
        <v>565</v>
      </c>
    </row>
    <row r="133" spans="9:12" x14ac:dyDescent="0.25">
      <c r="I133" s="199" t="str">
        <f t="shared" si="3"/>
        <v>275 Kodinkoneiden valmistus</v>
      </c>
      <c r="J133" s="199" t="str">
        <f t="shared" si="3"/>
        <v>275</v>
      </c>
      <c r="K133" s="210" t="s">
        <v>566</v>
      </c>
      <c r="L133" s="199" t="s">
        <v>567</v>
      </c>
    </row>
    <row r="134" spans="9:12" x14ac:dyDescent="0.25">
      <c r="I134" s="199" t="str">
        <f t="shared" si="3"/>
        <v>279 Muiden sähkölaitteiden valmistus</v>
      </c>
      <c r="J134" s="199" t="str">
        <f t="shared" si="3"/>
        <v>279</v>
      </c>
      <c r="K134" s="210" t="s">
        <v>568</v>
      </c>
      <c r="L134" s="199" t="s">
        <v>569</v>
      </c>
    </row>
    <row r="135" spans="9:12" x14ac:dyDescent="0.25">
      <c r="I135" s="199" t="str">
        <f t="shared" si="3"/>
        <v>28 Muiden koneiden ja laitteiden valmistus</v>
      </c>
      <c r="J135" s="199" t="str">
        <f t="shared" si="3"/>
        <v>28</v>
      </c>
      <c r="K135" s="210" t="s">
        <v>570</v>
      </c>
      <c r="L135" s="199" t="s">
        <v>571</v>
      </c>
    </row>
    <row r="136" spans="9:12" x14ac:dyDescent="0.25">
      <c r="I136" s="199" t="str">
        <f t="shared" si="3"/>
        <v>281 Yleiskäyttöön tarkoitettujen voimakoneiden valmistus</v>
      </c>
      <c r="J136" s="199" t="str">
        <f t="shared" si="3"/>
        <v>281</v>
      </c>
      <c r="K136" s="210" t="s">
        <v>572</v>
      </c>
      <c r="L136" s="199" t="s">
        <v>573</v>
      </c>
    </row>
    <row r="137" spans="9:12" x14ac:dyDescent="0.25">
      <c r="I137" s="199" t="str">
        <f t="shared" si="3"/>
        <v>282 Muiden yleiskäyttöön tarkoitettujen koneiden valmistus</v>
      </c>
      <c r="J137" s="199" t="str">
        <f t="shared" si="3"/>
        <v>282</v>
      </c>
      <c r="K137" s="210" t="s">
        <v>574</v>
      </c>
      <c r="L137" s="199" t="s">
        <v>575</v>
      </c>
    </row>
    <row r="138" spans="9:12" x14ac:dyDescent="0.25">
      <c r="I138" s="199" t="str">
        <f t="shared" si="3"/>
        <v>283 Maa- ja metsätalouskoneiden valmistus</v>
      </c>
      <c r="J138" s="199" t="str">
        <f t="shared" si="3"/>
        <v>283</v>
      </c>
      <c r="K138" s="210" t="s">
        <v>576</v>
      </c>
      <c r="L138" s="199" t="s">
        <v>577</v>
      </c>
    </row>
    <row r="139" spans="9:12" x14ac:dyDescent="0.25">
      <c r="I139" s="199" t="str">
        <f t="shared" si="3"/>
        <v>284 Metallin työstökoneiden ja konetyökalujen valmistus</v>
      </c>
      <c r="J139" s="199" t="str">
        <f t="shared" si="3"/>
        <v>284</v>
      </c>
      <c r="K139" s="210" t="s">
        <v>578</v>
      </c>
      <c r="L139" s="199" t="s">
        <v>579</v>
      </c>
    </row>
    <row r="140" spans="9:12" x14ac:dyDescent="0.25">
      <c r="I140" s="199" t="str">
        <f t="shared" si="3"/>
        <v>289 Muiden erikoiskoneiden valmistus</v>
      </c>
      <c r="J140" s="199" t="str">
        <f t="shared" si="3"/>
        <v>289</v>
      </c>
      <c r="K140" s="210" t="s">
        <v>580</v>
      </c>
      <c r="L140" s="199" t="s">
        <v>581</v>
      </c>
    </row>
    <row r="141" spans="9:12" x14ac:dyDescent="0.25">
      <c r="I141" s="199" t="str">
        <f t="shared" ref="I141:J204" si="7">K141</f>
        <v>29 Moottoriajoneuvojen, perävaunujen ja puoliperävaunujen valmistus</v>
      </c>
      <c r="J141" s="199" t="str">
        <f t="shared" si="7"/>
        <v>29</v>
      </c>
      <c r="K141" s="210" t="s">
        <v>582</v>
      </c>
      <c r="L141" s="199" t="s">
        <v>583</v>
      </c>
    </row>
    <row r="142" spans="9:12" x14ac:dyDescent="0.25">
      <c r="I142" s="199" t="str">
        <f t="shared" si="7"/>
        <v>291 Moottoriajoneuvojen valmistus</v>
      </c>
      <c r="J142" s="199" t="str">
        <f t="shared" si="7"/>
        <v>291</v>
      </c>
      <c r="K142" s="210" t="s">
        <v>584</v>
      </c>
      <c r="L142" s="199" t="s">
        <v>585</v>
      </c>
    </row>
    <row r="143" spans="9:12" x14ac:dyDescent="0.25">
      <c r="I143" s="199" t="str">
        <f t="shared" si="7"/>
        <v>292 Moottoriajoneuvojen korien valmistus; perävaunujen ja puoliperävaunujen valmistus</v>
      </c>
      <c r="J143" s="199" t="str">
        <f t="shared" si="7"/>
        <v>292</v>
      </c>
      <c r="K143" s="210" t="s">
        <v>586</v>
      </c>
      <c r="L143" s="199" t="s">
        <v>587</v>
      </c>
    </row>
    <row r="144" spans="9:12" x14ac:dyDescent="0.25">
      <c r="I144" s="199" t="str">
        <f t="shared" si="7"/>
        <v>293 Osien ja tarvikkeiden valmistus moottoriajoneuvoihin</v>
      </c>
      <c r="J144" s="199" t="str">
        <f t="shared" si="7"/>
        <v>293</v>
      </c>
      <c r="K144" s="210" t="s">
        <v>588</v>
      </c>
      <c r="L144" s="199" t="s">
        <v>589</v>
      </c>
    </row>
    <row r="145" spans="9:12" x14ac:dyDescent="0.25">
      <c r="I145" s="199" t="str">
        <f t="shared" si="7"/>
        <v>30 Muiden kulkuneuvojen valmistus</v>
      </c>
      <c r="J145" s="199" t="str">
        <f t="shared" si="7"/>
        <v>30</v>
      </c>
      <c r="K145" s="210" t="s">
        <v>590</v>
      </c>
      <c r="L145" s="199" t="s">
        <v>591</v>
      </c>
    </row>
    <row r="146" spans="9:12" x14ac:dyDescent="0.25">
      <c r="I146" s="199" t="str">
        <f t="shared" si="7"/>
        <v>301 Laivojen ja veneiden rakentaminen</v>
      </c>
      <c r="J146" s="199" t="str">
        <f t="shared" si="7"/>
        <v>301</v>
      </c>
      <c r="K146" s="210" t="s">
        <v>592</v>
      </c>
      <c r="L146" s="199" t="s">
        <v>593</v>
      </c>
    </row>
    <row r="147" spans="9:12" x14ac:dyDescent="0.25">
      <c r="I147" s="199" t="str">
        <f t="shared" si="7"/>
        <v>302 Raideliikenteen kulkuneuvojen valmistus</v>
      </c>
      <c r="J147" s="199" t="str">
        <f t="shared" si="7"/>
        <v>302</v>
      </c>
      <c r="K147" s="210" t="s">
        <v>594</v>
      </c>
      <c r="L147" s="199" t="s">
        <v>595</v>
      </c>
    </row>
    <row r="148" spans="9:12" x14ac:dyDescent="0.25">
      <c r="I148" s="199" t="str">
        <f t="shared" si="7"/>
        <v>303 Ilma- ja avaruusalusten ja niihin liittyvien koneiden valmistus</v>
      </c>
      <c r="J148" s="199" t="str">
        <f t="shared" si="7"/>
        <v>303</v>
      </c>
      <c r="K148" s="210" t="s">
        <v>596</v>
      </c>
      <c r="L148" s="199" t="s">
        <v>597</v>
      </c>
    </row>
    <row r="149" spans="9:12" x14ac:dyDescent="0.25">
      <c r="I149" s="199" t="str">
        <f t="shared" si="7"/>
        <v>304 Taisteluajoneuvojen valmistus</v>
      </c>
      <c r="J149" s="199" t="str">
        <f t="shared" si="7"/>
        <v>304</v>
      </c>
      <c r="K149" s="210" t="s">
        <v>598</v>
      </c>
      <c r="L149" s="199" t="s">
        <v>599</v>
      </c>
    </row>
    <row r="150" spans="9:12" x14ac:dyDescent="0.25">
      <c r="I150" s="199" t="str">
        <f t="shared" si="7"/>
        <v>309 Muualla luokittelematon kulkuneuvojen valmistus</v>
      </c>
      <c r="J150" s="199" t="str">
        <f t="shared" si="7"/>
        <v>309</v>
      </c>
      <c r="K150" s="210" t="s">
        <v>600</v>
      </c>
      <c r="L150" s="199" t="s">
        <v>601</v>
      </c>
    </row>
    <row r="151" spans="9:12" x14ac:dyDescent="0.25">
      <c r="I151" s="199" t="str">
        <f t="shared" si="7"/>
        <v>31 Huonekalujen valmistus</v>
      </c>
      <c r="J151" s="199" t="str">
        <f t="shared" si="7"/>
        <v>31</v>
      </c>
      <c r="K151" s="210" t="s">
        <v>602</v>
      </c>
      <c r="L151" s="199" t="s">
        <v>371</v>
      </c>
    </row>
    <row r="152" spans="9:12" x14ac:dyDescent="0.25">
      <c r="I152" s="199" t="str">
        <f t="shared" si="7"/>
        <v>310 Huonekalujen valmistus</v>
      </c>
      <c r="J152" s="199" t="str">
        <f t="shared" si="7"/>
        <v>310</v>
      </c>
      <c r="K152" s="210" t="s">
        <v>603</v>
      </c>
      <c r="L152" s="199" t="s">
        <v>604</v>
      </c>
    </row>
    <row r="153" spans="9:12" x14ac:dyDescent="0.25">
      <c r="I153" s="199" t="str">
        <f t="shared" si="7"/>
        <v>32 Muu valmistus</v>
      </c>
      <c r="J153" s="199" t="str">
        <f t="shared" si="7"/>
        <v>32</v>
      </c>
      <c r="K153" s="210" t="s">
        <v>605</v>
      </c>
      <c r="L153" s="199" t="s">
        <v>378</v>
      </c>
    </row>
    <row r="154" spans="9:12" x14ac:dyDescent="0.25">
      <c r="I154" s="199" t="str">
        <f t="shared" si="7"/>
        <v>321 Korujen, kultasepäntuotteiden ja muiden vastaavien tuotteiden valmistus</v>
      </c>
      <c r="J154" s="199" t="str">
        <f t="shared" si="7"/>
        <v>321</v>
      </c>
      <c r="K154" s="210" t="s">
        <v>606</v>
      </c>
      <c r="L154" s="199" t="s">
        <v>607</v>
      </c>
    </row>
    <row r="155" spans="9:12" x14ac:dyDescent="0.25">
      <c r="I155" s="199" t="str">
        <f t="shared" si="7"/>
        <v>322 Soitinten valmistus</v>
      </c>
      <c r="J155" s="199" t="str">
        <f t="shared" si="7"/>
        <v>322</v>
      </c>
      <c r="K155" s="210" t="s">
        <v>608</v>
      </c>
      <c r="L155" s="199" t="s">
        <v>380</v>
      </c>
    </row>
    <row r="156" spans="9:12" x14ac:dyDescent="0.25">
      <c r="I156" s="199" t="str">
        <f t="shared" si="7"/>
        <v>323 Urheiluvälineiden valmistus</v>
      </c>
      <c r="J156" s="199" t="str">
        <f t="shared" si="7"/>
        <v>323</v>
      </c>
      <c r="K156" s="210" t="s">
        <v>609</v>
      </c>
      <c r="L156" s="199" t="s">
        <v>383</v>
      </c>
    </row>
    <row r="157" spans="9:12" x14ac:dyDescent="0.25">
      <c r="I157" s="199" t="str">
        <f t="shared" si="7"/>
        <v>324 Pelien ja leikkikalujen valmistus</v>
      </c>
      <c r="J157" s="199" t="str">
        <f t="shared" si="7"/>
        <v>324</v>
      </c>
      <c r="K157" s="210" t="s">
        <v>610</v>
      </c>
      <c r="L157" s="199" t="s">
        <v>387</v>
      </c>
    </row>
    <row r="158" spans="9:12" x14ac:dyDescent="0.25">
      <c r="I158" s="199" t="str">
        <f t="shared" si="7"/>
        <v>325 Lääkintä- ja hammaslääkintäinstrumenttien ja -tarvikkeiden valmistus</v>
      </c>
      <c r="J158" s="199" t="str">
        <f t="shared" si="7"/>
        <v>325</v>
      </c>
      <c r="K158" s="210" t="s">
        <v>611</v>
      </c>
      <c r="L158" s="199" t="s">
        <v>612</v>
      </c>
    </row>
    <row r="159" spans="9:12" x14ac:dyDescent="0.25">
      <c r="I159" s="199" t="str">
        <f t="shared" si="7"/>
        <v>329 Muualla luokittelematon valmistus</v>
      </c>
      <c r="J159" s="199" t="str">
        <f t="shared" si="7"/>
        <v>329</v>
      </c>
      <c r="K159" s="210" t="s">
        <v>613</v>
      </c>
      <c r="L159" s="199" t="s">
        <v>614</v>
      </c>
    </row>
    <row r="160" spans="9:12" x14ac:dyDescent="0.25">
      <c r="I160" s="199" t="str">
        <f t="shared" si="7"/>
        <v>33 Koneiden ja laitteiden korjaus, huolto ja asennus</v>
      </c>
      <c r="J160" s="199" t="str">
        <f t="shared" si="7"/>
        <v>33</v>
      </c>
      <c r="K160" s="210" t="s">
        <v>615</v>
      </c>
      <c r="L160" s="199" t="s">
        <v>389</v>
      </c>
    </row>
    <row r="161" spans="9:12" x14ac:dyDescent="0.25">
      <c r="I161" s="199" t="str">
        <f t="shared" si="7"/>
        <v>331 Metallituotteiden, teollisuuden koneiden ja laitteiden korjaus ja huolto</v>
      </c>
      <c r="J161" s="199" t="str">
        <f t="shared" si="7"/>
        <v>331</v>
      </c>
      <c r="K161" s="210" t="s">
        <v>616</v>
      </c>
      <c r="L161" s="199" t="s">
        <v>617</v>
      </c>
    </row>
    <row r="162" spans="9:12" x14ac:dyDescent="0.25">
      <c r="I162" s="199" t="str">
        <f t="shared" si="7"/>
        <v>332 Teollisuuden koneiden ja laitteiden ym. asennus</v>
      </c>
      <c r="J162" s="199" t="str">
        <f t="shared" si="7"/>
        <v>332</v>
      </c>
      <c r="K162" s="210" t="s">
        <v>618</v>
      </c>
      <c r="L162" s="199" t="s">
        <v>619</v>
      </c>
    </row>
    <row r="163" spans="9:12" x14ac:dyDescent="0.25">
      <c r="I163" s="199" t="str">
        <f t="shared" si="7"/>
        <v>35 Sähkö-, kaasu- ja lämpöhuolto, jäähdytysliiketoiminta</v>
      </c>
      <c r="J163" s="199" t="str">
        <f t="shared" si="7"/>
        <v>35</v>
      </c>
      <c r="K163" s="210" t="s">
        <v>620</v>
      </c>
      <c r="L163" s="199" t="s">
        <v>401</v>
      </c>
    </row>
    <row r="164" spans="9:12" x14ac:dyDescent="0.25">
      <c r="I164" s="199" t="str">
        <f t="shared" si="7"/>
        <v>351 Sähkövoiman tuotanto, siirto ja jakelu</v>
      </c>
      <c r="J164" s="199" t="str">
        <f t="shared" si="7"/>
        <v>351</v>
      </c>
      <c r="K164" s="210" t="s">
        <v>621</v>
      </c>
      <c r="L164" s="199" t="s">
        <v>403</v>
      </c>
    </row>
    <row r="165" spans="9:12" x14ac:dyDescent="0.25">
      <c r="I165" s="199" t="str">
        <f t="shared" si="7"/>
        <v>352 Kaasun tuotanto; kaasumaisten polttoaineiden jakelu putkiverkossa</v>
      </c>
      <c r="J165" s="199" t="str">
        <f t="shared" si="7"/>
        <v>352</v>
      </c>
      <c r="K165" s="210" t="s">
        <v>622</v>
      </c>
      <c r="L165" s="199" t="s">
        <v>406</v>
      </c>
    </row>
    <row r="166" spans="9:12" x14ac:dyDescent="0.25">
      <c r="I166" s="199" t="str">
        <f t="shared" si="7"/>
        <v>353 Lämmön ja kylmän tuotanto ja jakelu</v>
      </c>
      <c r="J166" s="199" t="str">
        <f t="shared" si="7"/>
        <v>353</v>
      </c>
      <c r="K166" s="210" t="s">
        <v>623</v>
      </c>
      <c r="L166" s="199" t="s">
        <v>410</v>
      </c>
    </row>
    <row r="167" spans="9:12" x14ac:dyDescent="0.25">
      <c r="I167" s="199" t="str">
        <f t="shared" si="7"/>
        <v>36 Veden otto, puhdistus ja jakelu</v>
      </c>
      <c r="J167" s="199" t="str">
        <f t="shared" si="7"/>
        <v>36</v>
      </c>
      <c r="K167" s="210" t="s">
        <v>624</v>
      </c>
      <c r="L167" s="199" t="s">
        <v>417</v>
      </c>
    </row>
    <row r="168" spans="9:12" x14ac:dyDescent="0.25">
      <c r="I168" s="199" t="str">
        <f t="shared" si="7"/>
        <v>360 Veden otto, puhdistus ja jakelu</v>
      </c>
      <c r="J168" s="199" t="str">
        <f t="shared" si="7"/>
        <v>360</v>
      </c>
      <c r="K168" s="210" t="s">
        <v>625</v>
      </c>
      <c r="L168" s="199" t="s">
        <v>626</v>
      </c>
    </row>
    <row r="169" spans="9:12" x14ac:dyDescent="0.25">
      <c r="I169" s="199" t="str">
        <f t="shared" si="7"/>
        <v>37 Viemäri- ja jätevesihuolto</v>
      </c>
      <c r="J169" s="199" t="str">
        <f t="shared" si="7"/>
        <v>37</v>
      </c>
      <c r="K169" s="210" t="s">
        <v>627</v>
      </c>
      <c r="L169" s="199" t="s">
        <v>628</v>
      </c>
    </row>
    <row r="170" spans="9:12" x14ac:dyDescent="0.25">
      <c r="I170" s="199" t="str">
        <f t="shared" si="7"/>
        <v>370 Viemäri- ja jätevesihuolto</v>
      </c>
      <c r="J170" s="199" t="str">
        <f t="shared" si="7"/>
        <v>370</v>
      </c>
      <c r="K170" s="210" t="s">
        <v>629</v>
      </c>
      <c r="L170" s="199" t="s">
        <v>630</v>
      </c>
    </row>
    <row r="171" spans="9:12" x14ac:dyDescent="0.25">
      <c r="I171" s="199" t="str">
        <f t="shared" si="7"/>
        <v>38 Jätteen keruu, käsittely ja loppusijoitus; materiaalien kierrätys</v>
      </c>
      <c r="J171" s="199" t="str">
        <f t="shared" si="7"/>
        <v>38</v>
      </c>
      <c r="K171" s="210" t="s">
        <v>631</v>
      </c>
      <c r="L171" s="199" t="s">
        <v>632</v>
      </c>
    </row>
    <row r="172" spans="9:12" x14ac:dyDescent="0.25">
      <c r="I172" s="199" t="str">
        <f t="shared" si="7"/>
        <v>381 Jätteen keruu</v>
      </c>
      <c r="J172" s="199" t="str">
        <f t="shared" si="7"/>
        <v>381</v>
      </c>
      <c r="K172" s="210" t="s">
        <v>633</v>
      </c>
      <c r="L172" s="199" t="s">
        <v>634</v>
      </c>
    </row>
    <row r="173" spans="9:12" x14ac:dyDescent="0.25">
      <c r="I173" s="199" t="str">
        <f t="shared" si="7"/>
        <v>382 Jätteen käsittely ja loppusijoitus</v>
      </c>
      <c r="J173" s="199" t="str">
        <f t="shared" si="7"/>
        <v>382</v>
      </c>
      <c r="K173" s="210" t="s">
        <v>635</v>
      </c>
      <c r="L173" s="199" t="s">
        <v>636</v>
      </c>
    </row>
    <row r="174" spans="9:12" x14ac:dyDescent="0.25">
      <c r="I174" s="199" t="str">
        <f t="shared" si="7"/>
        <v>383 Materiaalien kierrätys</v>
      </c>
      <c r="J174" s="199" t="str">
        <f t="shared" si="7"/>
        <v>383</v>
      </c>
      <c r="K174" s="210" t="s">
        <v>637</v>
      </c>
      <c r="L174" s="199" t="s">
        <v>638</v>
      </c>
    </row>
    <row r="175" spans="9:12" x14ac:dyDescent="0.25">
      <c r="I175" s="199" t="str">
        <f t="shared" si="7"/>
        <v>39 Maaperän ja vesistöjen kunnostus ja muut ympäristönhuoltopalvelut</v>
      </c>
      <c r="J175" s="199" t="str">
        <f t="shared" si="7"/>
        <v>39</v>
      </c>
      <c r="K175" s="210" t="s">
        <v>639</v>
      </c>
      <c r="L175" s="199" t="s">
        <v>640</v>
      </c>
    </row>
    <row r="176" spans="9:12" x14ac:dyDescent="0.25">
      <c r="I176" s="199" t="str">
        <f t="shared" si="7"/>
        <v>390 Maaperän ja vesistöjen kunnostus ja muut ympäristönhuoltopalvelut</v>
      </c>
      <c r="J176" s="199" t="str">
        <f t="shared" si="7"/>
        <v>390</v>
      </c>
      <c r="K176" s="210" t="s">
        <v>641</v>
      </c>
      <c r="L176" s="199" t="s">
        <v>642</v>
      </c>
    </row>
    <row r="177" spans="9:12" x14ac:dyDescent="0.25">
      <c r="I177" s="199" t="str">
        <f t="shared" si="7"/>
        <v>41 Talonrakentaminen</v>
      </c>
      <c r="J177" s="199" t="str">
        <f t="shared" si="7"/>
        <v>41</v>
      </c>
      <c r="K177" s="210" t="s">
        <v>643</v>
      </c>
      <c r="L177" s="199" t="s">
        <v>644</v>
      </c>
    </row>
    <row r="178" spans="9:12" x14ac:dyDescent="0.25">
      <c r="I178" s="199" t="str">
        <f t="shared" si="7"/>
        <v>411 Rakennuttaminen ja rakennushankkeiden kehittäminen</v>
      </c>
      <c r="J178" s="199" t="str">
        <f t="shared" si="7"/>
        <v>411</v>
      </c>
      <c r="K178" s="210" t="s">
        <v>645</v>
      </c>
      <c r="L178" s="199" t="s">
        <v>646</v>
      </c>
    </row>
    <row r="179" spans="9:12" x14ac:dyDescent="0.25">
      <c r="I179" s="199" t="str">
        <f t="shared" si="7"/>
        <v>412 Asuin- ja muiden rakennusten rakentaminen</v>
      </c>
      <c r="J179" s="199" t="str">
        <f t="shared" si="7"/>
        <v>412</v>
      </c>
      <c r="K179" s="210" t="s">
        <v>647</v>
      </c>
      <c r="L179" s="199" t="s">
        <v>648</v>
      </c>
    </row>
    <row r="180" spans="9:12" x14ac:dyDescent="0.25">
      <c r="I180" s="199" t="str">
        <f t="shared" si="7"/>
        <v>42 Maa- ja vesirakentaminen</v>
      </c>
      <c r="J180" s="199" t="str">
        <f t="shared" si="7"/>
        <v>42</v>
      </c>
      <c r="K180" s="210" t="s">
        <v>649</v>
      </c>
      <c r="L180" s="199" t="s">
        <v>650</v>
      </c>
    </row>
    <row r="181" spans="9:12" x14ac:dyDescent="0.25">
      <c r="I181" s="199" t="str">
        <f t="shared" si="7"/>
        <v>421 Teiden ja rautateiden rakentaminen</v>
      </c>
      <c r="J181" s="199" t="str">
        <f t="shared" si="7"/>
        <v>421</v>
      </c>
      <c r="K181" s="210" t="s">
        <v>651</v>
      </c>
      <c r="L181" s="199" t="s">
        <v>652</v>
      </c>
    </row>
    <row r="182" spans="9:12" x14ac:dyDescent="0.25">
      <c r="I182" s="199" t="str">
        <f t="shared" si="7"/>
        <v>422 Yleisten jakeluverkkojen rakentaminen</v>
      </c>
      <c r="J182" s="199" t="str">
        <f t="shared" si="7"/>
        <v>422</v>
      </c>
      <c r="K182" s="210" t="s">
        <v>653</v>
      </c>
      <c r="L182" s="199" t="s">
        <v>654</v>
      </c>
    </row>
    <row r="183" spans="9:12" x14ac:dyDescent="0.25">
      <c r="I183" s="199" t="str">
        <f t="shared" si="7"/>
        <v>429 Muu maa- ja vesirakentaminen</v>
      </c>
      <c r="J183" s="199" t="str">
        <f t="shared" si="7"/>
        <v>429</v>
      </c>
      <c r="K183" s="210" t="s">
        <v>655</v>
      </c>
      <c r="L183" s="199" t="s">
        <v>656</v>
      </c>
    </row>
    <row r="184" spans="9:12" x14ac:dyDescent="0.25">
      <c r="I184" s="199" t="str">
        <f t="shared" si="7"/>
        <v>43 Erikoistunut rakennustoiminta</v>
      </c>
      <c r="J184" s="199" t="str">
        <f t="shared" si="7"/>
        <v>43</v>
      </c>
      <c r="K184" s="210" t="s">
        <v>657</v>
      </c>
      <c r="L184" s="199" t="s">
        <v>658</v>
      </c>
    </row>
    <row r="185" spans="9:12" x14ac:dyDescent="0.25">
      <c r="I185" s="199" t="str">
        <f t="shared" si="7"/>
        <v>431 Rakennusten ja rakennelmien purku ja rakennuspaikan valmistelutyöt</v>
      </c>
      <c r="J185" s="199" t="str">
        <f t="shared" si="7"/>
        <v>431</v>
      </c>
      <c r="K185" s="210" t="s">
        <v>659</v>
      </c>
      <c r="L185" s="199" t="s">
        <v>660</v>
      </c>
    </row>
    <row r="186" spans="9:12" x14ac:dyDescent="0.25">
      <c r="I186" s="199" t="str">
        <f t="shared" si="7"/>
        <v>432 Sähkö-, vesijohto- ja muu rakennusasennus</v>
      </c>
      <c r="J186" s="199" t="str">
        <f t="shared" si="7"/>
        <v>432</v>
      </c>
      <c r="K186" s="210" t="s">
        <v>661</v>
      </c>
      <c r="L186" s="199" t="s">
        <v>662</v>
      </c>
    </row>
    <row r="187" spans="9:12" x14ac:dyDescent="0.25">
      <c r="I187" s="199" t="str">
        <f t="shared" si="7"/>
        <v>433 Rakennusten ja rakennelmien viimeistely</v>
      </c>
      <c r="J187" s="199" t="str">
        <f t="shared" si="7"/>
        <v>433</v>
      </c>
      <c r="K187" s="210" t="s">
        <v>663</v>
      </c>
      <c r="L187" s="199" t="s">
        <v>664</v>
      </c>
    </row>
    <row r="188" spans="9:12" x14ac:dyDescent="0.25">
      <c r="I188" s="199" t="str">
        <f t="shared" si="7"/>
        <v>439 Muu erikoistunut rakennustoiminta</v>
      </c>
      <c r="J188" s="199" t="str">
        <f t="shared" si="7"/>
        <v>439</v>
      </c>
      <c r="K188" s="210" t="s">
        <v>665</v>
      </c>
      <c r="L188" s="199" t="s">
        <v>666</v>
      </c>
    </row>
    <row r="189" spans="9:12" x14ac:dyDescent="0.25">
      <c r="I189" s="199" t="str">
        <f t="shared" si="7"/>
        <v>45 Moottoriajoneuvojen ja moottoripyörien tukku- ja vähittäiskauppa sekä korjaus</v>
      </c>
      <c r="J189" s="199" t="str">
        <f t="shared" si="7"/>
        <v>45</v>
      </c>
      <c r="K189" s="210" t="s">
        <v>667</v>
      </c>
      <c r="L189" s="199" t="s">
        <v>668</v>
      </c>
    </row>
    <row r="190" spans="9:12" x14ac:dyDescent="0.25">
      <c r="I190" s="199" t="str">
        <f t="shared" si="7"/>
        <v>451 Moottoriajoneuvojen kauppa</v>
      </c>
      <c r="J190" s="199" t="str">
        <f t="shared" si="7"/>
        <v>451</v>
      </c>
      <c r="K190" s="210" t="s">
        <v>669</v>
      </c>
      <c r="L190" s="199" t="s">
        <v>670</v>
      </c>
    </row>
    <row r="191" spans="9:12" x14ac:dyDescent="0.25">
      <c r="I191" s="199" t="str">
        <f t="shared" si="7"/>
        <v>452 Moottoriajoneuvojen huolto ja korjaus (pl. moottoripyörät)</v>
      </c>
      <c r="J191" s="199" t="str">
        <f t="shared" si="7"/>
        <v>452</v>
      </c>
      <c r="K191" s="210" t="s">
        <v>671</v>
      </c>
      <c r="L191" s="199" t="s">
        <v>672</v>
      </c>
    </row>
    <row r="192" spans="9:12" x14ac:dyDescent="0.25">
      <c r="I192" s="199" t="str">
        <f t="shared" si="7"/>
        <v>453 Moottoriajoneuvojen osien ja varusteiden kauppa</v>
      </c>
      <c r="J192" s="199" t="str">
        <f t="shared" si="7"/>
        <v>453</v>
      </c>
      <c r="K192" s="210" t="s">
        <v>673</v>
      </c>
      <c r="L192" s="199" t="s">
        <v>674</v>
      </c>
    </row>
    <row r="193" spans="9:12" x14ac:dyDescent="0.25">
      <c r="I193" s="199" t="str">
        <f t="shared" si="7"/>
        <v>454 Moottoripyörien sekä niiden osien ja varusteiden myynti, huolto ja korjaus</v>
      </c>
      <c r="J193" s="199" t="str">
        <f t="shared" si="7"/>
        <v>454</v>
      </c>
      <c r="K193" s="210" t="s">
        <v>675</v>
      </c>
      <c r="L193" s="199" t="s">
        <v>676</v>
      </c>
    </row>
    <row r="194" spans="9:12" x14ac:dyDescent="0.25">
      <c r="I194" s="199" t="str">
        <f t="shared" si="7"/>
        <v>46 Tukkukauppa (pl. moottoriajoneuvojen ja moottoripyörien kauppa)</v>
      </c>
      <c r="J194" s="199" t="str">
        <f t="shared" si="7"/>
        <v>46</v>
      </c>
      <c r="K194" s="210" t="s">
        <v>677</v>
      </c>
      <c r="L194" s="199" t="s">
        <v>678</v>
      </c>
    </row>
    <row r="195" spans="9:12" x14ac:dyDescent="0.25">
      <c r="I195" s="199" t="str">
        <f t="shared" si="7"/>
        <v>461 Agentuuritoiminta</v>
      </c>
      <c r="J195" s="199" t="str">
        <f t="shared" si="7"/>
        <v>461</v>
      </c>
      <c r="K195" s="210" t="s">
        <v>679</v>
      </c>
      <c r="L195" s="199" t="s">
        <v>680</v>
      </c>
    </row>
    <row r="196" spans="9:12" x14ac:dyDescent="0.25">
      <c r="I196" s="199" t="str">
        <f t="shared" si="7"/>
        <v>462 Maatalousperäisten raaka-aineiden ja elävien eläinten tukkukauppa</v>
      </c>
      <c r="J196" s="199" t="str">
        <f t="shared" si="7"/>
        <v>462</v>
      </c>
      <c r="K196" s="210" t="s">
        <v>681</v>
      </c>
      <c r="L196" s="199" t="s">
        <v>682</v>
      </c>
    </row>
    <row r="197" spans="9:12" x14ac:dyDescent="0.25">
      <c r="I197" s="199" t="str">
        <f t="shared" si="7"/>
        <v>463 Elintarvikkeiden, juomien ja tupakan tukkukauppa</v>
      </c>
      <c r="J197" s="199" t="str">
        <f t="shared" si="7"/>
        <v>463</v>
      </c>
      <c r="K197" s="210" t="s">
        <v>683</v>
      </c>
      <c r="L197" s="199" t="s">
        <v>684</v>
      </c>
    </row>
    <row r="198" spans="9:12" x14ac:dyDescent="0.25">
      <c r="I198" s="199" t="str">
        <f t="shared" si="7"/>
        <v>464 Taloustavaroiden tukkukauppa</v>
      </c>
      <c r="J198" s="199" t="str">
        <f t="shared" si="7"/>
        <v>464</v>
      </c>
      <c r="K198" s="210" t="s">
        <v>685</v>
      </c>
      <c r="L198" s="199" t="s">
        <v>686</v>
      </c>
    </row>
    <row r="199" spans="9:12" x14ac:dyDescent="0.25">
      <c r="I199" s="199" t="str">
        <f t="shared" si="7"/>
        <v>465 Tieto- ja viestintäteknisten laitteiden tukkukauppa</v>
      </c>
      <c r="J199" s="199" t="str">
        <f t="shared" si="7"/>
        <v>465</v>
      </c>
      <c r="K199" s="210" t="s">
        <v>687</v>
      </c>
      <c r="L199" s="199" t="s">
        <v>688</v>
      </c>
    </row>
    <row r="200" spans="9:12" x14ac:dyDescent="0.25">
      <c r="I200" s="199" t="str">
        <f t="shared" si="7"/>
        <v>466 Muiden koneiden, laitteiden ja tarvikkeiden tukkukauppa</v>
      </c>
      <c r="J200" s="199" t="str">
        <f t="shared" si="7"/>
        <v>466</v>
      </c>
      <c r="K200" s="210" t="s">
        <v>689</v>
      </c>
      <c r="L200" s="199" t="s">
        <v>690</v>
      </c>
    </row>
    <row r="201" spans="9:12" x14ac:dyDescent="0.25">
      <c r="I201" s="199" t="str">
        <f t="shared" si="7"/>
        <v>467 Muu erikoistunut tukkukauppa</v>
      </c>
      <c r="J201" s="199" t="str">
        <f t="shared" si="7"/>
        <v>467</v>
      </c>
      <c r="K201" s="210" t="s">
        <v>691</v>
      </c>
      <c r="L201" s="199" t="s">
        <v>692</v>
      </c>
    </row>
    <row r="202" spans="9:12" x14ac:dyDescent="0.25">
      <c r="I202" s="199" t="str">
        <f t="shared" si="7"/>
        <v>469 Muu tukkukauppa</v>
      </c>
      <c r="J202" s="199" t="str">
        <f t="shared" si="7"/>
        <v>469</v>
      </c>
      <c r="K202" s="210" t="s">
        <v>693</v>
      </c>
      <c r="L202" s="199" t="s">
        <v>694</v>
      </c>
    </row>
    <row r="203" spans="9:12" x14ac:dyDescent="0.25">
      <c r="I203" s="199" t="str">
        <f t="shared" si="7"/>
        <v>47 Vähittäiskauppa (pl. moottoriajoneuvojen ja moottoripyörien kauppa)</v>
      </c>
      <c r="J203" s="199" t="str">
        <f t="shared" si="7"/>
        <v>47</v>
      </c>
      <c r="K203" s="210" t="s">
        <v>695</v>
      </c>
      <c r="L203" s="199" t="s">
        <v>696</v>
      </c>
    </row>
    <row r="204" spans="9:12" x14ac:dyDescent="0.25">
      <c r="I204" s="199" t="str">
        <f t="shared" si="7"/>
        <v>471 Vähittäiskauppa erikoistumattomissa myymälöissä</v>
      </c>
      <c r="J204" s="199" t="str">
        <f t="shared" si="7"/>
        <v>471</v>
      </c>
      <c r="K204" s="210" t="s">
        <v>697</v>
      </c>
      <c r="L204" s="199" t="s">
        <v>698</v>
      </c>
    </row>
    <row r="205" spans="9:12" x14ac:dyDescent="0.25">
      <c r="I205" s="199" t="str">
        <f t="shared" ref="I205:J268" si="8">K205</f>
        <v>472 Elintarvikkeiden, juomien ja tupakan vähittäiskauppa erikoismyymälöissä</v>
      </c>
      <c r="J205" s="199" t="str">
        <f t="shared" si="8"/>
        <v>472</v>
      </c>
      <c r="K205" s="210" t="s">
        <v>699</v>
      </c>
      <c r="L205" s="199" t="s">
        <v>700</v>
      </c>
    </row>
    <row r="206" spans="9:12" x14ac:dyDescent="0.25">
      <c r="I206" s="199" t="str">
        <f t="shared" si="8"/>
        <v>473 Ajoneuvojen polttoaineen vähittäiskauppa</v>
      </c>
      <c r="J206" s="199" t="str">
        <f t="shared" si="8"/>
        <v>473</v>
      </c>
      <c r="K206" s="210" t="s">
        <v>701</v>
      </c>
      <c r="L206" s="199" t="s">
        <v>702</v>
      </c>
    </row>
    <row r="207" spans="9:12" x14ac:dyDescent="0.25">
      <c r="I207" s="199" t="str">
        <f t="shared" si="8"/>
        <v>474 Tieto- ja viestintäteknisten laitteiden vähittäiskauppa erikoismyymälöissä</v>
      </c>
      <c r="J207" s="199" t="str">
        <f t="shared" si="8"/>
        <v>474</v>
      </c>
      <c r="K207" s="210" t="s">
        <v>703</v>
      </c>
      <c r="L207" s="199" t="s">
        <v>704</v>
      </c>
    </row>
    <row r="208" spans="9:12" x14ac:dyDescent="0.25">
      <c r="I208" s="199" t="str">
        <f t="shared" si="8"/>
        <v>475 Muiden kotitaloustavaroiden vähittäiskauppa erikoismyymälöissä</v>
      </c>
      <c r="J208" s="199" t="str">
        <f t="shared" si="8"/>
        <v>475</v>
      </c>
      <c r="K208" s="210" t="s">
        <v>705</v>
      </c>
      <c r="L208" s="199" t="s">
        <v>706</v>
      </c>
    </row>
    <row r="209" spans="9:12" x14ac:dyDescent="0.25">
      <c r="I209" s="199" t="str">
        <f t="shared" si="8"/>
        <v>476 Kulttuuri- ja vapaa-ajan tuotteiden vähittäiskauppa erikoismyymälöissä</v>
      </c>
      <c r="J209" s="199" t="str">
        <f t="shared" si="8"/>
        <v>476</v>
      </c>
      <c r="K209" s="210" t="s">
        <v>707</v>
      </c>
      <c r="L209" s="199" t="s">
        <v>708</v>
      </c>
    </row>
    <row r="210" spans="9:12" x14ac:dyDescent="0.25">
      <c r="I210" s="199" t="str">
        <f t="shared" si="8"/>
        <v>477 Muiden tavaroiden vähittäiskauppa erikoismyymälöissä</v>
      </c>
      <c r="J210" s="199" t="str">
        <f t="shared" si="8"/>
        <v>477</v>
      </c>
      <c r="K210" s="210" t="s">
        <v>709</v>
      </c>
      <c r="L210" s="199" t="s">
        <v>710</v>
      </c>
    </row>
    <row r="211" spans="9:12" x14ac:dyDescent="0.25">
      <c r="I211" s="199" t="str">
        <f t="shared" si="8"/>
        <v>478 Tori- ja markkinakauppa</v>
      </c>
      <c r="J211" s="199" t="str">
        <f t="shared" si="8"/>
        <v>478</v>
      </c>
      <c r="K211" s="210" t="s">
        <v>711</v>
      </c>
      <c r="L211" s="199" t="s">
        <v>712</v>
      </c>
    </row>
    <row r="212" spans="9:12" x14ac:dyDescent="0.25">
      <c r="I212" s="199" t="str">
        <f t="shared" si="8"/>
        <v>479 Vähittäiskauppa muualla kuin myymälöissä (pl. tori- ja markkinakauppa)</v>
      </c>
      <c r="J212" s="199" t="str">
        <f t="shared" si="8"/>
        <v>479</v>
      </c>
      <c r="K212" s="210" t="s">
        <v>713</v>
      </c>
      <c r="L212" s="199" t="s">
        <v>714</v>
      </c>
    </row>
    <row r="213" spans="9:12" x14ac:dyDescent="0.25">
      <c r="I213" s="199" t="str">
        <f t="shared" si="8"/>
        <v>49 Maaliikenne ja putkijohtokuljetus</v>
      </c>
      <c r="J213" s="199" t="str">
        <f t="shared" si="8"/>
        <v>49</v>
      </c>
      <c r="K213" s="210" t="s">
        <v>715</v>
      </c>
      <c r="L213" s="199" t="s">
        <v>716</v>
      </c>
    </row>
    <row r="214" spans="9:12" x14ac:dyDescent="0.25">
      <c r="I214" s="199" t="str">
        <f t="shared" si="8"/>
        <v>491 Rautateiden henkilöliikenne, kaukoliikenne</v>
      </c>
      <c r="J214" s="199" t="str">
        <f t="shared" si="8"/>
        <v>491</v>
      </c>
      <c r="K214" s="210" t="s">
        <v>717</v>
      </c>
      <c r="L214" s="199" t="s">
        <v>718</v>
      </c>
    </row>
    <row r="215" spans="9:12" x14ac:dyDescent="0.25">
      <c r="I215" s="199" t="str">
        <f t="shared" si="8"/>
        <v>492 Rautateiden tavaraliikenne</v>
      </c>
      <c r="J215" s="199" t="str">
        <f t="shared" si="8"/>
        <v>492</v>
      </c>
      <c r="K215" s="210" t="s">
        <v>719</v>
      </c>
      <c r="L215" s="199" t="s">
        <v>720</v>
      </c>
    </row>
    <row r="216" spans="9:12" x14ac:dyDescent="0.25">
      <c r="I216" s="199" t="str">
        <f t="shared" si="8"/>
        <v>493 Muu maaliikenteen henkilöliikenne</v>
      </c>
      <c r="J216" s="199" t="str">
        <f t="shared" si="8"/>
        <v>493</v>
      </c>
      <c r="K216" s="210" t="s">
        <v>721</v>
      </c>
      <c r="L216" s="199" t="s">
        <v>722</v>
      </c>
    </row>
    <row r="217" spans="9:12" x14ac:dyDescent="0.25">
      <c r="I217" s="199" t="str">
        <f t="shared" si="8"/>
        <v>494 Tieliikenteen tavarankuljetus ja muuttopalvelut</v>
      </c>
      <c r="J217" s="199" t="str">
        <f t="shared" si="8"/>
        <v>494</v>
      </c>
      <c r="K217" s="210" t="s">
        <v>723</v>
      </c>
      <c r="L217" s="199" t="s">
        <v>724</v>
      </c>
    </row>
    <row r="218" spans="9:12" x14ac:dyDescent="0.25">
      <c r="I218" s="199" t="str">
        <f t="shared" si="8"/>
        <v>495 Putkijohtokuljetus</v>
      </c>
      <c r="J218" s="199" t="str">
        <f t="shared" si="8"/>
        <v>495</v>
      </c>
      <c r="K218" s="210" t="s">
        <v>725</v>
      </c>
      <c r="L218" s="199" t="s">
        <v>726</v>
      </c>
    </row>
    <row r="219" spans="9:12" x14ac:dyDescent="0.25">
      <c r="I219" s="199" t="str">
        <f t="shared" si="8"/>
        <v>50 Vesiliikenne</v>
      </c>
      <c r="J219" s="199" t="str">
        <f t="shared" si="8"/>
        <v>50</v>
      </c>
      <c r="K219" s="210" t="s">
        <v>727</v>
      </c>
      <c r="L219" s="199" t="s">
        <v>728</v>
      </c>
    </row>
    <row r="220" spans="9:12" x14ac:dyDescent="0.25">
      <c r="I220" s="199" t="str">
        <f t="shared" si="8"/>
        <v>501 Meri- ja rannikkovesiliikenteen henkilökuljetus</v>
      </c>
      <c r="J220" s="199" t="str">
        <f t="shared" si="8"/>
        <v>501</v>
      </c>
      <c r="K220" s="210" t="s">
        <v>729</v>
      </c>
      <c r="L220" s="199" t="s">
        <v>730</v>
      </c>
    </row>
    <row r="221" spans="9:12" x14ac:dyDescent="0.25">
      <c r="I221" s="199" t="str">
        <f t="shared" si="8"/>
        <v>502 Meri- ja rannikkovesiliikenteen tavarankuljetus</v>
      </c>
      <c r="J221" s="199" t="str">
        <f t="shared" si="8"/>
        <v>502</v>
      </c>
      <c r="K221" s="210" t="s">
        <v>731</v>
      </c>
      <c r="L221" s="199" t="s">
        <v>732</v>
      </c>
    </row>
    <row r="222" spans="9:12" x14ac:dyDescent="0.25">
      <c r="I222" s="199" t="str">
        <f t="shared" si="8"/>
        <v>503 Sisävesiliikenteen henkilökuljetus</v>
      </c>
      <c r="J222" s="199" t="str">
        <f t="shared" si="8"/>
        <v>503</v>
      </c>
      <c r="K222" s="210" t="s">
        <v>733</v>
      </c>
      <c r="L222" s="199" t="s">
        <v>734</v>
      </c>
    </row>
    <row r="223" spans="9:12" x14ac:dyDescent="0.25">
      <c r="I223" s="199" t="str">
        <f t="shared" si="8"/>
        <v>504 Sisävesiliikenteen tavarankuljetus</v>
      </c>
      <c r="J223" s="199" t="str">
        <f t="shared" si="8"/>
        <v>504</v>
      </c>
      <c r="K223" s="210" t="s">
        <v>735</v>
      </c>
      <c r="L223" s="199" t="s">
        <v>736</v>
      </c>
    </row>
    <row r="224" spans="9:12" x14ac:dyDescent="0.25">
      <c r="I224" s="199" t="str">
        <f t="shared" si="8"/>
        <v>51 Ilmaliikenne</v>
      </c>
      <c r="J224" s="199" t="str">
        <f t="shared" si="8"/>
        <v>51</v>
      </c>
      <c r="K224" s="210" t="s">
        <v>737</v>
      </c>
      <c r="L224" s="199" t="s">
        <v>421</v>
      </c>
    </row>
    <row r="225" spans="9:12" x14ac:dyDescent="0.25">
      <c r="I225" s="199" t="str">
        <f t="shared" si="8"/>
        <v>511 Matkustajalentoliikenne</v>
      </c>
      <c r="J225" s="199" t="str">
        <f t="shared" si="8"/>
        <v>511</v>
      </c>
      <c r="K225" s="210" t="s">
        <v>738</v>
      </c>
      <c r="L225" s="199" t="s">
        <v>739</v>
      </c>
    </row>
    <row r="226" spans="9:12" x14ac:dyDescent="0.25">
      <c r="I226" s="199" t="str">
        <f t="shared" si="8"/>
        <v>512 Lentoliikenteen tavarankuljetus ja avaruusliikenne</v>
      </c>
      <c r="J226" s="199" t="str">
        <f t="shared" si="8"/>
        <v>512</v>
      </c>
      <c r="K226" s="210" t="s">
        <v>740</v>
      </c>
      <c r="L226" s="199" t="s">
        <v>741</v>
      </c>
    </row>
    <row r="227" spans="9:12" x14ac:dyDescent="0.25">
      <c r="I227" s="199" t="str">
        <f t="shared" si="8"/>
        <v>52 Varastointi ja liikennettä palveleva toiminta</v>
      </c>
      <c r="J227" s="199" t="str">
        <f t="shared" si="8"/>
        <v>52</v>
      </c>
      <c r="K227" s="210" t="s">
        <v>742</v>
      </c>
      <c r="L227" s="199" t="s">
        <v>425</v>
      </c>
    </row>
    <row r="228" spans="9:12" x14ac:dyDescent="0.25">
      <c r="I228" s="199" t="str">
        <f t="shared" si="8"/>
        <v>521 Varastointi</v>
      </c>
      <c r="J228" s="199" t="str">
        <f t="shared" si="8"/>
        <v>521</v>
      </c>
      <c r="K228" s="210" t="s">
        <v>743</v>
      </c>
      <c r="L228" s="199" t="s">
        <v>744</v>
      </c>
    </row>
    <row r="229" spans="9:12" x14ac:dyDescent="0.25">
      <c r="I229" s="199" t="str">
        <f t="shared" si="8"/>
        <v>522 Liikennettä palveleva toiminta</v>
      </c>
      <c r="J229" s="199" t="str">
        <f t="shared" si="8"/>
        <v>522</v>
      </c>
      <c r="K229" s="210" t="s">
        <v>745</v>
      </c>
      <c r="L229" s="199" t="s">
        <v>746</v>
      </c>
    </row>
    <row r="230" spans="9:12" x14ac:dyDescent="0.25">
      <c r="I230" s="199" t="str">
        <f t="shared" si="8"/>
        <v>53 Posti- ja kuriiritoiminta</v>
      </c>
      <c r="J230" s="199" t="str">
        <f t="shared" si="8"/>
        <v>53</v>
      </c>
      <c r="K230" s="210" t="s">
        <v>747</v>
      </c>
      <c r="L230" s="199" t="s">
        <v>429</v>
      </c>
    </row>
    <row r="231" spans="9:12" x14ac:dyDescent="0.25">
      <c r="I231" s="199" t="str">
        <f t="shared" si="8"/>
        <v>531 Postin yleispalvelu</v>
      </c>
      <c r="J231" s="199" t="str">
        <f t="shared" si="8"/>
        <v>531</v>
      </c>
      <c r="K231" s="210" t="s">
        <v>748</v>
      </c>
      <c r="L231" s="199" t="s">
        <v>433</v>
      </c>
    </row>
    <row r="232" spans="9:12" x14ac:dyDescent="0.25">
      <c r="I232" s="199" t="str">
        <f t="shared" si="8"/>
        <v>532 Muu posti-, jakelu- ja kuriiritoiminta</v>
      </c>
      <c r="J232" s="199" t="str">
        <f t="shared" si="8"/>
        <v>532</v>
      </c>
      <c r="K232" s="210" t="s">
        <v>749</v>
      </c>
      <c r="L232" s="199" t="s">
        <v>437</v>
      </c>
    </row>
    <row r="233" spans="9:12" x14ac:dyDescent="0.25">
      <c r="I233" s="199" t="str">
        <f t="shared" si="8"/>
        <v>55 Majoitus</v>
      </c>
      <c r="J233" s="199" t="str">
        <f t="shared" si="8"/>
        <v>55</v>
      </c>
      <c r="K233" s="210" t="s">
        <v>750</v>
      </c>
      <c r="L233" s="199" t="s">
        <v>751</v>
      </c>
    </row>
    <row r="234" spans="9:12" x14ac:dyDescent="0.25">
      <c r="I234" s="199" t="str">
        <f t="shared" si="8"/>
        <v>551 Hotellit ja vastaavat majoitusliikkeet</v>
      </c>
      <c r="J234" s="199" t="str">
        <f t="shared" si="8"/>
        <v>551</v>
      </c>
      <c r="K234" s="210" t="s">
        <v>752</v>
      </c>
      <c r="L234" s="199" t="s">
        <v>753</v>
      </c>
    </row>
    <row r="235" spans="9:12" x14ac:dyDescent="0.25">
      <c r="I235" s="199" t="str">
        <f t="shared" si="8"/>
        <v>552 Lomakylät, retkeilymajat yms. majoitus</v>
      </c>
      <c r="J235" s="199" t="str">
        <f t="shared" si="8"/>
        <v>552</v>
      </c>
      <c r="K235" s="210" t="s">
        <v>754</v>
      </c>
      <c r="L235" s="199" t="s">
        <v>755</v>
      </c>
    </row>
    <row r="236" spans="9:12" x14ac:dyDescent="0.25">
      <c r="I236" s="199" t="str">
        <f t="shared" si="8"/>
        <v>553 Leirintäalueet, asuntovaunu- ja matkailuvaunualueet</v>
      </c>
      <c r="J236" s="199" t="str">
        <f t="shared" si="8"/>
        <v>553</v>
      </c>
      <c r="K236" s="210" t="s">
        <v>756</v>
      </c>
      <c r="L236" s="199" t="s">
        <v>757</v>
      </c>
    </row>
    <row r="237" spans="9:12" x14ac:dyDescent="0.25">
      <c r="I237" s="199" t="str">
        <f t="shared" si="8"/>
        <v>559 Muu majoitus</v>
      </c>
      <c r="J237" s="199" t="str">
        <f t="shared" si="8"/>
        <v>559</v>
      </c>
      <c r="K237" s="210" t="s">
        <v>758</v>
      </c>
      <c r="L237" s="199" t="s">
        <v>759</v>
      </c>
    </row>
    <row r="238" spans="9:12" x14ac:dyDescent="0.25">
      <c r="I238" s="199" t="str">
        <f t="shared" si="8"/>
        <v>56 Ravitsemistoiminta</v>
      </c>
      <c r="J238" s="199" t="str">
        <f t="shared" si="8"/>
        <v>56</v>
      </c>
      <c r="K238" s="210" t="s">
        <v>760</v>
      </c>
      <c r="L238" s="199" t="s">
        <v>761</v>
      </c>
    </row>
    <row r="239" spans="9:12" x14ac:dyDescent="0.25">
      <c r="I239" s="199" t="str">
        <f t="shared" si="8"/>
        <v>561 Ravintolat ja vastaava ravitsemistoiminta</v>
      </c>
      <c r="J239" s="199" t="str">
        <f t="shared" si="8"/>
        <v>561</v>
      </c>
      <c r="K239" s="210" t="s">
        <v>762</v>
      </c>
      <c r="L239" s="199" t="s">
        <v>763</v>
      </c>
    </row>
    <row r="240" spans="9:12" x14ac:dyDescent="0.25">
      <c r="I240" s="199" t="str">
        <f t="shared" si="8"/>
        <v>562 Ateriapalvelut ja muut ravitsemispalvelut</v>
      </c>
      <c r="J240" s="199" t="str">
        <f t="shared" si="8"/>
        <v>562</v>
      </c>
      <c r="K240" s="210" t="s">
        <v>764</v>
      </c>
      <c r="L240" s="199" t="s">
        <v>765</v>
      </c>
    </row>
    <row r="241" spans="9:12" x14ac:dyDescent="0.25">
      <c r="I241" s="199" t="str">
        <f t="shared" si="8"/>
        <v>563 Baarit ja kahvilat</v>
      </c>
      <c r="J241" s="199" t="str">
        <f t="shared" si="8"/>
        <v>563</v>
      </c>
      <c r="K241" s="210" t="s">
        <v>766</v>
      </c>
      <c r="L241" s="199" t="s">
        <v>767</v>
      </c>
    </row>
    <row r="242" spans="9:12" x14ac:dyDescent="0.25">
      <c r="I242" s="199" t="str">
        <f t="shared" si="8"/>
        <v>58 Kustannustoiminta</v>
      </c>
      <c r="J242" s="199" t="str">
        <f t="shared" si="8"/>
        <v>58</v>
      </c>
      <c r="K242" s="210" t="s">
        <v>768</v>
      </c>
      <c r="L242" s="199" t="s">
        <v>769</v>
      </c>
    </row>
    <row r="243" spans="9:12" x14ac:dyDescent="0.25">
      <c r="I243" s="199" t="str">
        <f t="shared" si="8"/>
        <v>581 Kirjojen ja lehtien kustantaminen ja muu kustannustoiminta</v>
      </c>
      <c r="J243" s="199" t="str">
        <f t="shared" si="8"/>
        <v>581</v>
      </c>
      <c r="K243" s="210" t="s">
        <v>770</v>
      </c>
      <c r="L243" s="199" t="s">
        <v>771</v>
      </c>
    </row>
    <row r="244" spans="9:12" x14ac:dyDescent="0.25">
      <c r="I244" s="199" t="str">
        <f t="shared" si="8"/>
        <v>582 Ohjelmistojen kustantaminen</v>
      </c>
      <c r="J244" s="199" t="str">
        <f t="shared" si="8"/>
        <v>582</v>
      </c>
      <c r="K244" s="210" t="s">
        <v>772</v>
      </c>
      <c r="L244" s="199" t="s">
        <v>773</v>
      </c>
    </row>
    <row r="245" spans="9:12" x14ac:dyDescent="0.25">
      <c r="I245" s="199" t="str">
        <f t="shared" si="8"/>
        <v>59 Elokuva-, video- ja televisio-ohjelmatuotanto, äänitteiden ja musiikin kustantaminen</v>
      </c>
      <c r="J245" s="199" t="str">
        <f t="shared" si="8"/>
        <v>59</v>
      </c>
      <c r="K245" s="210" t="s">
        <v>774</v>
      </c>
      <c r="L245" s="199" t="s">
        <v>775</v>
      </c>
    </row>
    <row r="246" spans="9:12" x14ac:dyDescent="0.25">
      <c r="I246" s="199" t="str">
        <f t="shared" si="8"/>
        <v>591 Elokuva-, video- ja televisio-ohjelmatoiminta</v>
      </c>
      <c r="J246" s="199" t="str">
        <f t="shared" si="8"/>
        <v>591</v>
      </c>
      <c r="K246" s="210" t="s">
        <v>776</v>
      </c>
      <c r="L246" s="199" t="s">
        <v>777</v>
      </c>
    </row>
    <row r="247" spans="9:12" x14ac:dyDescent="0.25">
      <c r="I247" s="199" t="str">
        <f t="shared" si="8"/>
        <v>592 Äänitysstudiot; äänitteiden ja musiikin kustantaminen</v>
      </c>
      <c r="J247" s="199" t="str">
        <f t="shared" si="8"/>
        <v>592</v>
      </c>
      <c r="K247" s="210" t="s">
        <v>778</v>
      </c>
      <c r="L247" s="199" t="s">
        <v>779</v>
      </c>
    </row>
    <row r="248" spans="9:12" x14ac:dyDescent="0.25">
      <c r="I248" s="199" t="str">
        <f t="shared" si="8"/>
        <v>60 Radio- ja televisiotoiminta</v>
      </c>
      <c r="J248" s="199" t="str">
        <f t="shared" si="8"/>
        <v>60</v>
      </c>
      <c r="K248" s="210" t="s">
        <v>780</v>
      </c>
      <c r="L248" s="199" t="s">
        <v>781</v>
      </c>
    </row>
    <row r="249" spans="9:12" x14ac:dyDescent="0.25">
      <c r="I249" s="199" t="str">
        <f t="shared" si="8"/>
        <v>601 Radio-ohjelmien tuottaminen ja lähettäminen</v>
      </c>
      <c r="J249" s="199" t="str">
        <f t="shared" si="8"/>
        <v>601</v>
      </c>
      <c r="K249" s="210" t="s">
        <v>782</v>
      </c>
      <c r="L249" s="199" t="s">
        <v>783</v>
      </c>
    </row>
    <row r="250" spans="9:12" x14ac:dyDescent="0.25">
      <c r="I250" s="199" t="str">
        <f t="shared" si="8"/>
        <v>602 Televisio-ohjelmien tuottaminen ja lähettäminen</v>
      </c>
      <c r="J250" s="199" t="str">
        <f t="shared" si="8"/>
        <v>602</v>
      </c>
      <c r="K250" s="210" t="s">
        <v>784</v>
      </c>
      <c r="L250" s="199" t="s">
        <v>785</v>
      </c>
    </row>
    <row r="251" spans="9:12" x14ac:dyDescent="0.25">
      <c r="I251" s="199" t="str">
        <f t="shared" si="8"/>
        <v>61 Televiestintä</v>
      </c>
      <c r="J251" s="199" t="str">
        <f t="shared" si="8"/>
        <v>61</v>
      </c>
      <c r="K251" s="210" t="s">
        <v>786</v>
      </c>
      <c r="L251" s="199" t="s">
        <v>448</v>
      </c>
    </row>
    <row r="252" spans="9:12" x14ac:dyDescent="0.25">
      <c r="I252" s="199" t="str">
        <f t="shared" si="8"/>
        <v>611 Langallisen verkon hallinta ja palvelut</v>
      </c>
      <c r="J252" s="199" t="str">
        <f t="shared" si="8"/>
        <v>611</v>
      </c>
      <c r="K252" s="210" t="s">
        <v>787</v>
      </c>
      <c r="L252" s="199" t="s">
        <v>451</v>
      </c>
    </row>
    <row r="253" spans="9:12" x14ac:dyDescent="0.25">
      <c r="I253" s="199" t="str">
        <f t="shared" si="8"/>
        <v>612 Langattoman verkon hallinta ja palvelut</v>
      </c>
      <c r="J253" s="199" t="str">
        <f t="shared" si="8"/>
        <v>612</v>
      </c>
      <c r="K253" s="210" t="s">
        <v>788</v>
      </c>
      <c r="L253" s="199" t="s">
        <v>789</v>
      </c>
    </row>
    <row r="254" spans="9:12" x14ac:dyDescent="0.25">
      <c r="I254" s="199" t="str">
        <f t="shared" si="8"/>
        <v>613 Satelliittiviestintä</v>
      </c>
      <c r="J254" s="199" t="str">
        <f t="shared" si="8"/>
        <v>613</v>
      </c>
      <c r="K254" s="210" t="s">
        <v>790</v>
      </c>
      <c r="L254" s="199" t="s">
        <v>454</v>
      </c>
    </row>
    <row r="255" spans="9:12" x14ac:dyDescent="0.25">
      <c r="I255" s="199" t="str">
        <f t="shared" si="8"/>
        <v>619 Muut televiestintäpalvelut</v>
      </c>
      <c r="J255" s="199" t="str">
        <f t="shared" si="8"/>
        <v>619</v>
      </c>
      <c r="K255" s="210" t="s">
        <v>791</v>
      </c>
      <c r="L255" s="199" t="s">
        <v>792</v>
      </c>
    </row>
    <row r="256" spans="9:12" x14ac:dyDescent="0.25">
      <c r="I256" s="199" t="str">
        <f t="shared" si="8"/>
        <v>62 Ohjelmistot, konsultointi ja siihen liittyvä toiminta</v>
      </c>
      <c r="J256" s="199" t="str">
        <f t="shared" si="8"/>
        <v>62</v>
      </c>
      <c r="K256" s="210" t="s">
        <v>793</v>
      </c>
      <c r="L256" s="199" t="s">
        <v>794</v>
      </c>
    </row>
    <row r="257" spans="9:12" x14ac:dyDescent="0.25">
      <c r="I257" s="199" t="str">
        <f t="shared" si="8"/>
        <v>620 Ohjelmistot, konsultointi ja siihen liittyvä toiminta</v>
      </c>
      <c r="J257" s="199" t="str">
        <f t="shared" si="8"/>
        <v>620</v>
      </c>
      <c r="K257" s="210" t="s">
        <v>795</v>
      </c>
      <c r="L257" s="199" t="s">
        <v>796</v>
      </c>
    </row>
    <row r="258" spans="9:12" x14ac:dyDescent="0.25">
      <c r="I258" s="199" t="str">
        <f t="shared" si="8"/>
        <v>63 Tietopalvelutoiminta</v>
      </c>
      <c r="J258" s="199" t="str">
        <f t="shared" si="8"/>
        <v>63</v>
      </c>
      <c r="K258" s="210" t="s">
        <v>797</v>
      </c>
      <c r="L258" s="199" t="s">
        <v>798</v>
      </c>
    </row>
    <row r="259" spans="9:12" x14ac:dyDescent="0.25">
      <c r="I259" s="199" t="str">
        <f t="shared" si="8"/>
        <v>631 Tietojenkäsittely, palvelintilan vuokraus ja niihin liittyvät palvelut; verkkoportaalit</v>
      </c>
      <c r="J259" s="199" t="str">
        <f t="shared" si="8"/>
        <v>631</v>
      </c>
      <c r="K259" s="210" t="s">
        <v>799</v>
      </c>
      <c r="L259" s="199" t="s">
        <v>800</v>
      </c>
    </row>
    <row r="260" spans="9:12" x14ac:dyDescent="0.25">
      <c r="I260" s="199" t="str">
        <f t="shared" si="8"/>
        <v>639 Muu tietopalvelutoiminta</v>
      </c>
      <c r="J260" s="199" t="str">
        <f t="shared" si="8"/>
        <v>639</v>
      </c>
      <c r="K260" s="210" t="s">
        <v>801</v>
      </c>
      <c r="L260" s="199" t="s">
        <v>802</v>
      </c>
    </row>
    <row r="261" spans="9:12" x14ac:dyDescent="0.25">
      <c r="I261" s="199" t="str">
        <f t="shared" si="8"/>
        <v>64 Rahoituspalvelut (pl. vakuutus- ja eläkevakuutustoiminta)</v>
      </c>
      <c r="J261" s="199" t="str">
        <f t="shared" si="8"/>
        <v>64</v>
      </c>
      <c r="K261" s="210" t="s">
        <v>803</v>
      </c>
      <c r="L261" s="199" t="s">
        <v>804</v>
      </c>
    </row>
    <row r="262" spans="9:12" x14ac:dyDescent="0.25">
      <c r="I262" s="199" t="str">
        <f t="shared" si="8"/>
        <v>641 Pankkitoiminta</v>
      </c>
      <c r="J262" s="199" t="str">
        <f t="shared" si="8"/>
        <v>641</v>
      </c>
      <c r="K262" s="210" t="s">
        <v>805</v>
      </c>
      <c r="L262" s="199" t="s">
        <v>806</v>
      </c>
    </row>
    <row r="263" spans="9:12" x14ac:dyDescent="0.25">
      <c r="I263" s="199" t="str">
        <f t="shared" si="8"/>
        <v>642 Rahoitusalan holdingyhtiöiden toiminta</v>
      </c>
      <c r="J263" s="199" t="str">
        <f t="shared" si="8"/>
        <v>642</v>
      </c>
      <c r="K263" s="210" t="s">
        <v>807</v>
      </c>
      <c r="L263" s="199" t="s">
        <v>808</v>
      </c>
    </row>
    <row r="264" spans="9:12" x14ac:dyDescent="0.25">
      <c r="I264" s="199" t="str">
        <f t="shared" si="8"/>
        <v>643 Rahastotoiminta</v>
      </c>
      <c r="J264" s="199" t="str">
        <f t="shared" si="8"/>
        <v>643</v>
      </c>
      <c r="K264" s="210" t="s">
        <v>809</v>
      </c>
      <c r="L264" s="199" t="s">
        <v>810</v>
      </c>
    </row>
    <row r="265" spans="9:12" x14ac:dyDescent="0.25">
      <c r="I265" s="199" t="str">
        <f t="shared" si="8"/>
        <v>649 Muut rahoituspalvelut (pl. vakuutus- ja eläkevakuutustoiminta)</v>
      </c>
      <c r="J265" s="199" t="str">
        <f t="shared" si="8"/>
        <v>649</v>
      </c>
      <c r="K265" s="210" t="s">
        <v>811</v>
      </c>
      <c r="L265" s="199" t="s">
        <v>812</v>
      </c>
    </row>
    <row r="266" spans="9:12" x14ac:dyDescent="0.25">
      <c r="I266" s="199" t="str">
        <f t="shared" si="8"/>
        <v>65 Vakuutus-, jälleenvakuutus- ja eläkevakuutustoiminta (pl. pakollinen sosiaalivakuutus)</v>
      </c>
      <c r="J266" s="199" t="str">
        <f t="shared" si="8"/>
        <v>65</v>
      </c>
      <c r="K266" s="210" t="s">
        <v>813</v>
      </c>
      <c r="L266" s="199" t="s">
        <v>814</v>
      </c>
    </row>
    <row r="267" spans="9:12" x14ac:dyDescent="0.25">
      <c r="I267" s="199" t="str">
        <f t="shared" si="8"/>
        <v>651 Vakuutustoiminta</v>
      </c>
      <c r="J267" s="199" t="str">
        <f t="shared" si="8"/>
        <v>651</v>
      </c>
      <c r="K267" s="210" t="s">
        <v>815</v>
      </c>
      <c r="L267" s="199" t="s">
        <v>816</v>
      </c>
    </row>
    <row r="268" spans="9:12" x14ac:dyDescent="0.25">
      <c r="I268" s="199" t="str">
        <f t="shared" si="8"/>
        <v>652 Jälleenvakuutustoiminta</v>
      </c>
      <c r="J268" s="199" t="str">
        <f t="shared" si="8"/>
        <v>652</v>
      </c>
      <c r="K268" s="210" t="s">
        <v>817</v>
      </c>
      <c r="L268" s="199" t="s">
        <v>818</v>
      </c>
    </row>
    <row r="269" spans="9:12" x14ac:dyDescent="0.25">
      <c r="I269" s="199" t="str">
        <f t="shared" ref="I269:J332" si="9">K269</f>
        <v>653 Eläkevakuutustoiminta</v>
      </c>
      <c r="J269" s="199" t="str">
        <f t="shared" si="9"/>
        <v>653</v>
      </c>
      <c r="K269" s="210" t="s">
        <v>819</v>
      </c>
      <c r="L269" s="199" t="s">
        <v>820</v>
      </c>
    </row>
    <row r="270" spans="9:12" x14ac:dyDescent="0.25">
      <c r="I270" s="199" t="str">
        <f t="shared" si="9"/>
        <v>66 Rahoitusta ja vakuuttamista palveleva toiminta</v>
      </c>
      <c r="J270" s="199" t="str">
        <f t="shared" si="9"/>
        <v>66</v>
      </c>
      <c r="K270" s="210" t="s">
        <v>821</v>
      </c>
      <c r="L270" s="199" t="s">
        <v>822</v>
      </c>
    </row>
    <row r="271" spans="9:12" x14ac:dyDescent="0.25">
      <c r="I271" s="199" t="str">
        <f t="shared" si="9"/>
        <v>661 Rahoitusta ja vakuuttamista palveleva toiminta (pl. vakuutus- ja eläkevakuutustoiminta)</v>
      </c>
      <c r="J271" s="199" t="str">
        <f t="shared" si="9"/>
        <v>661</v>
      </c>
      <c r="K271" s="210" t="s">
        <v>823</v>
      </c>
      <c r="L271" s="199" t="s">
        <v>824</v>
      </c>
    </row>
    <row r="272" spans="9:12" x14ac:dyDescent="0.25">
      <c r="I272" s="199" t="str">
        <f t="shared" si="9"/>
        <v>662 Vakuutus- ja eläkevakuutustoimintaa avustava toiminta</v>
      </c>
      <c r="J272" s="199" t="str">
        <f t="shared" si="9"/>
        <v>662</v>
      </c>
      <c r="K272" s="210" t="s">
        <v>825</v>
      </c>
      <c r="L272" s="199" t="s">
        <v>826</v>
      </c>
    </row>
    <row r="273" spans="9:12" x14ac:dyDescent="0.25">
      <c r="I273" s="199" t="str">
        <f t="shared" si="9"/>
        <v>663 Omaisuudenhoitotoiminta</v>
      </c>
      <c r="J273" s="199" t="str">
        <f t="shared" si="9"/>
        <v>663</v>
      </c>
      <c r="K273" s="210" t="s">
        <v>827</v>
      </c>
      <c r="L273" s="199" t="s">
        <v>828</v>
      </c>
    </row>
    <row r="274" spans="9:12" x14ac:dyDescent="0.25">
      <c r="I274" s="199" t="str">
        <f t="shared" si="9"/>
        <v>68 Kiinteistöalan toiminta</v>
      </c>
      <c r="J274" s="199" t="str">
        <f t="shared" si="9"/>
        <v>68</v>
      </c>
      <c r="K274" s="210" t="s">
        <v>829</v>
      </c>
      <c r="L274" s="199" t="s">
        <v>830</v>
      </c>
    </row>
    <row r="275" spans="9:12" x14ac:dyDescent="0.25">
      <c r="I275" s="199" t="str">
        <f t="shared" si="9"/>
        <v>681 Omien kiinteistöjen kauppa</v>
      </c>
      <c r="J275" s="199" t="str">
        <f t="shared" si="9"/>
        <v>681</v>
      </c>
      <c r="K275" s="210" t="s">
        <v>831</v>
      </c>
      <c r="L275" s="199" t="s">
        <v>832</v>
      </c>
    </row>
    <row r="276" spans="9:12" x14ac:dyDescent="0.25">
      <c r="I276" s="199" t="str">
        <f t="shared" si="9"/>
        <v>682 Omien tai leasing-kiinteistöjen vuokraus ja hallinta</v>
      </c>
      <c r="J276" s="199" t="str">
        <f t="shared" si="9"/>
        <v>682</v>
      </c>
      <c r="K276" s="210" t="s">
        <v>833</v>
      </c>
      <c r="L276" s="199" t="s">
        <v>834</v>
      </c>
    </row>
    <row r="277" spans="9:12" x14ac:dyDescent="0.25">
      <c r="I277" s="199" t="str">
        <f t="shared" si="9"/>
        <v>683 Kiinteistöalan toiminta palkkio- tai sopimusperusteisesti</v>
      </c>
      <c r="J277" s="199" t="str">
        <f t="shared" si="9"/>
        <v>683</v>
      </c>
      <c r="K277" s="210" t="s">
        <v>835</v>
      </c>
      <c r="L277" s="199" t="s">
        <v>836</v>
      </c>
    </row>
    <row r="278" spans="9:12" x14ac:dyDescent="0.25">
      <c r="I278" s="199" t="str">
        <f t="shared" si="9"/>
        <v>69 Lakiasiain- ja laskentatoimen palvelut</v>
      </c>
      <c r="J278" s="199" t="str">
        <f t="shared" si="9"/>
        <v>69</v>
      </c>
      <c r="K278" s="210" t="s">
        <v>837</v>
      </c>
      <c r="L278" s="199" t="s">
        <v>458</v>
      </c>
    </row>
    <row r="279" spans="9:12" x14ac:dyDescent="0.25">
      <c r="I279" s="199" t="str">
        <f t="shared" si="9"/>
        <v>691 Lakiasiainpalvelut</v>
      </c>
      <c r="J279" s="199" t="str">
        <f t="shared" si="9"/>
        <v>691</v>
      </c>
      <c r="K279" s="210" t="s">
        <v>838</v>
      </c>
      <c r="L279" s="199" t="s">
        <v>461</v>
      </c>
    </row>
    <row r="280" spans="9:12" x14ac:dyDescent="0.25">
      <c r="I280" s="199" t="str">
        <f t="shared" si="9"/>
        <v>692 Laskentatoimi, kirjanpito ja tilintarkastus; veroneuvonta</v>
      </c>
      <c r="J280" s="199" t="str">
        <f t="shared" si="9"/>
        <v>692</v>
      </c>
      <c r="K280" s="210" t="s">
        <v>839</v>
      </c>
      <c r="L280" s="199" t="s">
        <v>463</v>
      </c>
    </row>
    <row r="281" spans="9:12" x14ac:dyDescent="0.25">
      <c r="I281" s="199" t="str">
        <f t="shared" si="9"/>
        <v>70 Pääkonttorien toiminta; liikkeenjohdon konsultointi</v>
      </c>
      <c r="J281" s="199" t="str">
        <f t="shared" si="9"/>
        <v>70</v>
      </c>
      <c r="K281" s="210" t="s">
        <v>840</v>
      </c>
      <c r="L281" s="199" t="s">
        <v>841</v>
      </c>
    </row>
    <row r="282" spans="9:12" x14ac:dyDescent="0.25">
      <c r="I282" s="199" t="str">
        <f t="shared" si="9"/>
        <v>701 Pääkonttorien toiminta</v>
      </c>
      <c r="J282" s="199" t="str">
        <f t="shared" si="9"/>
        <v>701</v>
      </c>
      <c r="K282" s="210" t="s">
        <v>842</v>
      </c>
      <c r="L282" s="199" t="s">
        <v>843</v>
      </c>
    </row>
    <row r="283" spans="9:12" x14ac:dyDescent="0.25">
      <c r="I283" s="199" t="str">
        <f t="shared" si="9"/>
        <v>702 Liikkeenjohdon konsultointi</v>
      </c>
      <c r="J283" s="199" t="str">
        <f t="shared" si="9"/>
        <v>702</v>
      </c>
      <c r="K283" s="210" t="s">
        <v>844</v>
      </c>
      <c r="L283" s="199" t="s">
        <v>845</v>
      </c>
    </row>
    <row r="284" spans="9:12" x14ac:dyDescent="0.25">
      <c r="I284" s="199" t="str">
        <f t="shared" si="9"/>
        <v>71 Arkkitehti- ja insinööripalvelut; tekninen testaus ja analysointi</v>
      </c>
      <c r="J284" s="199" t="str">
        <f t="shared" si="9"/>
        <v>71</v>
      </c>
      <c r="K284" s="210" t="s">
        <v>846</v>
      </c>
      <c r="L284" s="199" t="s">
        <v>468</v>
      </c>
    </row>
    <row r="285" spans="9:12" x14ac:dyDescent="0.25">
      <c r="I285" s="199" t="str">
        <f t="shared" si="9"/>
        <v>711 Arkkitehti- ja insinööripalvelut ja niihin liittyvä tekninen konsultointi</v>
      </c>
      <c r="J285" s="199" t="str">
        <f t="shared" si="9"/>
        <v>711</v>
      </c>
      <c r="K285" s="210" t="s">
        <v>847</v>
      </c>
      <c r="L285" s="199" t="s">
        <v>471</v>
      </c>
    </row>
    <row r="286" spans="9:12" x14ac:dyDescent="0.25">
      <c r="I286" s="199" t="str">
        <f t="shared" si="9"/>
        <v>712 Tekninen testaus ja analysointi</v>
      </c>
      <c r="J286" s="199" t="str">
        <f t="shared" si="9"/>
        <v>712</v>
      </c>
      <c r="K286" s="210" t="s">
        <v>848</v>
      </c>
      <c r="L286" s="199" t="s">
        <v>473</v>
      </c>
    </row>
    <row r="287" spans="9:12" x14ac:dyDescent="0.25">
      <c r="I287" s="199" t="str">
        <f t="shared" si="9"/>
        <v>72 Tieteellinen tutkimus ja kehittäminen</v>
      </c>
      <c r="J287" s="199" t="str">
        <f t="shared" si="9"/>
        <v>72</v>
      </c>
      <c r="K287" s="210" t="s">
        <v>849</v>
      </c>
      <c r="L287" s="199" t="s">
        <v>476</v>
      </c>
    </row>
    <row r="288" spans="9:12" x14ac:dyDescent="0.25">
      <c r="I288" s="199" t="str">
        <f t="shared" si="9"/>
        <v>721 Luonnontieteen ja tekniikan tutkimus ja kehittäminen</v>
      </c>
      <c r="J288" s="199" t="str">
        <f t="shared" si="9"/>
        <v>721</v>
      </c>
      <c r="K288" s="210" t="s">
        <v>850</v>
      </c>
      <c r="L288" s="199" t="s">
        <v>479</v>
      </c>
    </row>
    <row r="289" spans="9:12" x14ac:dyDescent="0.25">
      <c r="I289" s="199" t="str">
        <f t="shared" si="9"/>
        <v>722 Yhteiskuntatieteellinen ja humanistinen tutkimus ja kehittäminen</v>
      </c>
      <c r="J289" s="199" t="str">
        <f t="shared" si="9"/>
        <v>722</v>
      </c>
      <c r="K289" s="210" t="s">
        <v>851</v>
      </c>
      <c r="L289" s="199" t="s">
        <v>483</v>
      </c>
    </row>
    <row r="290" spans="9:12" x14ac:dyDescent="0.25">
      <c r="I290" s="199" t="str">
        <f t="shared" si="9"/>
        <v>73 Mainostoiminta ja markkinatutkimus</v>
      </c>
      <c r="J290" s="199" t="str">
        <f t="shared" si="9"/>
        <v>73</v>
      </c>
      <c r="K290" s="210" t="s">
        <v>852</v>
      </c>
      <c r="L290" s="199" t="s">
        <v>853</v>
      </c>
    </row>
    <row r="291" spans="9:12" x14ac:dyDescent="0.25">
      <c r="I291" s="199" t="str">
        <f t="shared" si="9"/>
        <v>731 Mainostoiminta</v>
      </c>
      <c r="J291" s="199" t="str">
        <f t="shared" si="9"/>
        <v>731</v>
      </c>
      <c r="K291" s="210" t="s">
        <v>854</v>
      </c>
      <c r="L291" s="199" t="s">
        <v>855</v>
      </c>
    </row>
    <row r="292" spans="9:12" x14ac:dyDescent="0.25">
      <c r="I292" s="199" t="str">
        <f t="shared" si="9"/>
        <v>732 Markkina- ja mielipidetutkimukset</v>
      </c>
      <c r="J292" s="199" t="str">
        <f t="shared" si="9"/>
        <v>732</v>
      </c>
      <c r="K292" s="210" t="s">
        <v>856</v>
      </c>
      <c r="L292" s="199" t="s">
        <v>857</v>
      </c>
    </row>
    <row r="293" spans="9:12" x14ac:dyDescent="0.25">
      <c r="I293" s="199" t="str">
        <f t="shared" si="9"/>
        <v>74 Muut erikoistuneet palvelut liike-elämälle</v>
      </c>
      <c r="J293" s="199" t="str">
        <f t="shared" si="9"/>
        <v>74</v>
      </c>
      <c r="K293" s="210" t="s">
        <v>858</v>
      </c>
      <c r="L293" s="199" t="s">
        <v>859</v>
      </c>
    </row>
    <row r="294" spans="9:12" x14ac:dyDescent="0.25">
      <c r="I294" s="199" t="str">
        <f t="shared" si="9"/>
        <v>741 Taideteollinen muotoilu ja suunnittelu</v>
      </c>
      <c r="J294" s="199" t="str">
        <f t="shared" si="9"/>
        <v>741</v>
      </c>
      <c r="K294" s="210" t="s">
        <v>860</v>
      </c>
      <c r="L294" s="199" t="s">
        <v>861</v>
      </c>
    </row>
    <row r="295" spans="9:12" x14ac:dyDescent="0.25">
      <c r="I295" s="199" t="str">
        <f t="shared" si="9"/>
        <v>742 Valokuvaustoiminta</v>
      </c>
      <c r="J295" s="199" t="str">
        <f t="shared" si="9"/>
        <v>742</v>
      </c>
      <c r="K295" s="210" t="s">
        <v>862</v>
      </c>
      <c r="L295" s="199" t="s">
        <v>863</v>
      </c>
    </row>
    <row r="296" spans="9:12" x14ac:dyDescent="0.25">
      <c r="I296" s="199" t="str">
        <f t="shared" si="9"/>
        <v>743 Kääntäminen ja tulkkaus</v>
      </c>
      <c r="J296" s="199" t="str">
        <f t="shared" si="9"/>
        <v>743</v>
      </c>
      <c r="K296" s="210" t="s">
        <v>864</v>
      </c>
      <c r="L296" s="199" t="s">
        <v>865</v>
      </c>
    </row>
    <row r="297" spans="9:12" x14ac:dyDescent="0.25">
      <c r="I297" s="199" t="str">
        <f t="shared" si="9"/>
        <v>749 Muualla luokittelemattomat erikoistuneet palvelut liike-elämälle</v>
      </c>
      <c r="J297" s="199" t="str">
        <f t="shared" si="9"/>
        <v>749</v>
      </c>
      <c r="K297" s="210" t="s">
        <v>866</v>
      </c>
      <c r="L297" s="199" t="s">
        <v>867</v>
      </c>
    </row>
    <row r="298" spans="9:12" x14ac:dyDescent="0.25">
      <c r="I298" s="199" t="str">
        <f t="shared" si="9"/>
        <v>75 Eläinlääkintäpalvelut</v>
      </c>
      <c r="J298" s="199" t="str">
        <f t="shared" si="9"/>
        <v>75</v>
      </c>
      <c r="K298" s="210" t="s">
        <v>868</v>
      </c>
      <c r="L298" s="199" t="s">
        <v>869</v>
      </c>
    </row>
    <row r="299" spans="9:12" x14ac:dyDescent="0.25">
      <c r="I299" s="199" t="str">
        <f t="shared" si="9"/>
        <v>750 Eläinlääkintäpalvelut</v>
      </c>
      <c r="J299" s="199" t="str">
        <f t="shared" si="9"/>
        <v>750</v>
      </c>
      <c r="K299" s="210" t="s">
        <v>870</v>
      </c>
      <c r="L299" s="199" t="s">
        <v>871</v>
      </c>
    </row>
    <row r="300" spans="9:12" x14ac:dyDescent="0.25">
      <c r="I300" s="199" t="str">
        <f t="shared" si="9"/>
        <v>77 Vuokraus- ja leasingtoiminta</v>
      </c>
      <c r="J300" s="199" t="str">
        <f t="shared" si="9"/>
        <v>77</v>
      </c>
      <c r="K300" s="210" t="s">
        <v>872</v>
      </c>
      <c r="L300" s="199" t="s">
        <v>873</v>
      </c>
    </row>
    <row r="301" spans="9:12" x14ac:dyDescent="0.25">
      <c r="I301" s="199" t="str">
        <f t="shared" si="9"/>
        <v>771 Moottoriajoneuvojen vuokraus ja leasing</v>
      </c>
      <c r="J301" s="199" t="str">
        <f t="shared" si="9"/>
        <v>771</v>
      </c>
      <c r="K301" s="210" t="s">
        <v>874</v>
      </c>
      <c r="L301" s="199" t="s">
        <v>875</v>
      </c>
    </row>
    <row r="302" spans="9:12" x14ac:dyDescent="0.25">
      <c r="I302" s="199" t="str">
        <f t="shared" si="9"/>
        <v>772 Henkilökohtaisten ja kotitaloustavaroiden vuokraus ja leasing</v>
      </c>
      <c r="J302" s="199" t="str">
        <f t="shared" si="9"/>
        <v>772</v>
      </c>
      <c r="K302" s="210" t="s">
        <v>876</v>
      </c>
      <c r="L302" s="199" t="s">
        <v>877</v>
      </c>
    </row>
    <row r="303" spans="9:12" x14ac:dyDescent="0.25">
      <c r="I303" s="199" t="str">
        <f t="shared" si="9"/>
        <v>773 Koneiden ja laitteiden vuokraus ja leasing</v>
      </c>
      <c r="J303" s="199" t="str">
        <f t="shared" si="9"/>
        <v>773</v>
      </c>
      <c r="K303" s="210" t="s">
        <v>878</v>
      </c>
      <c r="L303" s="199" t="s">
        <v>879</v>
      </c>
    </row>
    <row r="304" spans="9:12" x14ac:dyDescent="0.25">
      <c r="I304" s="199" t="str">
        <f t="shared" si="9"/>
        <v>774 Henkisen omaisuuden ja vastaavien tuotteiden leasing (pl. tekijänoikeuden suojaamat teokset)</v>
      </c>
      <c r="J304" s="199" t="str">
        <f t="shared" si="9"/>
        <v>774</v>
      </c>
      <c r="K304" s="210" t="s">
        <v>880</v>
      </c>
      <c r="L304" s="199" t="s">
        <v>881</v>
      </c>
    </row>
    <row r="305" spans="9:12" x14ac:dyDescent="0.25">
      <c r="I305" s="199" t="str">
        <f t="shared" si="9"/>
        <v>78 Työllistämistoiminta</v>
      </c>
      <c r="J305" s="199" t="str">
        <f t="shared" si="9"/>
        <v>78</v>
      </c>
      <c r="K305" s="210" t="s">
        <v>882</v>
      </c>
      <c r="L305" s="199" t="s">
        <v>883</v>
      </c>
    </row>
    <row r="306" spans="9:12" x14ac:dyDescent="0.25">
      <c r="I306" s="199" t="str">
        <f t="shared" si="9"/>
        <v>781 Työnvälitystoiminta</v>
      </c>
      <c r="J306" s="199" t="str">
        <f t="shared" si="9"/>
        <v>781</v>
      </c>
      <c r="K306" s="210" t="s">
        <v>884</v>
      </c>
      <c r="L306" s="199" t="s">
        <v>885</v>
      </c>
    </row>
    <row r="307" spans="9:12" x14ac:dyDescent="0.25">
      <c r="I307" s="199" t="str">
        <f t="shared" si="9"/>
        <v>782 Työvoiman vuokraus</v>
      </c>
      <c r="J307" s="199" t="str">
        <f t="shared" si="9"/>
        <v>782</v>
      </c>
      <c r="K307" s="210" t="s">
        <v>886</v>
      </c>
      <c r="L307" s="199" t="s">
        <v>887</v>
      </c>
    </row>
    <row r="308" spans="9:12" x14ac:dyDescent="0.25">
      <c r="I308" s="199" t="str">
        <f t="shared" si="9"/>
        <v>783 Muut henkilöstön hankintapalvelut</v>
      </c>
      <c r="J308" s="199" t="str">
        <f t="shared" si="9"/>
        <v>783</v>
      </c>
      <c r="K308" s="210" t="s">
        <v>888</v>
      </c>
      <c r="L308" s="199" t="s">
        <v>889</v>
      </c>
    </row>
    <row r="309" spans="9:12" x14ac:dyDescent="0.25">
      <c r="I309" s="199" t="str">
        <f t="shared" si="9"/>
        <v>79 Matkatoimistojen ja matkanjärjestäjien toiminta; varauspalvelut</v>
      </c>
      <c r="J309" s="199" t="str">
        <f t="shared" si="9"/>
        <v>79</v>
      </c>
      <c r="K309" s="210" t="s">
        <v>890</v>
      </c>
      <c r="L309" s="199" t="s">
        <v>891</v>
      </c>
    </row>
    <row r="310" spans="9:12" x14ac:dyDescent="0.25">
      <c r="I310" s="199" t="str">
        <f t="shared" si="9"/>
        <v>791 Matkatoimistojen ja matkanjärjestäjien toiminta</v>
      </c>
      <c r="J310" s="199" t="str">
        <f t="shared" si="9"/>
        <v>791</v>
      </c>
      <c r="K310" s="210" t="s">
        <v>892</v>
      </c>
      <c r="L310" s="199" t="s">
        <v>893</v>
      </c>
    </row>
    <row r="311" spans="9:12" x14ac:dyDescent="0.25">
      <c r="I311" s="199" t="str">
        <f t="shared" si="9"/>
        <v>799 Varauspalvelut, matkaoppaiden palvelut ym.</v>
      </c>
      <c r="J311" s="199" t="str">
        <f t="shared" si="9"/>
        <v>799</v>
      </c>
      <c r="K311" s="210" t="s">
        <v>894</v>
      </c>
      <c r="L311" s="199" t="s">
        <v>895</v>
      </c>
    </row>
    <row r="312" spans="9:12" x14ac:dyDescent="0.25">
      <c r="I312" s="199" t="str">
        <f t="shared" si="9"/>
        <v>80 Turvallisuus-, vartiointi- ja etsiväpalvelut</v>
      </c>
      <c r="J312" s="199" t="str">
        <f t="shared" si="9"/>
        <v>80</v>
      </c>
      <c r="K312" s="210" t="s">
        <v>896</v>
      </c>
      <c r="L312" s="199" t="s">
        <v>897</v>
      </c>
    </row>
    <row r="313" spans="9:12" x14ac:dyDescent="0.25">
      <c r="I313" s="199" t="str">
        <f t="shared" si="9"/>
        <v>801 Yksityiset turvallisuuspalvelut</v>
      </c>
      <c r="J313" s="199" t="str">
        <f t="shared" si="9"/>
        <v>801</v>
      </c>
      <c r="K313" s="210" t="s">
        <v>898</v>
      </c>
      <c r="L313" s="199" t="s">
        <v>899</v>
      </c>
    </row>
    <row r="314" spans="9:12" x14ac:dyDescent="0.25">
      <c r="I314" s="199" t="str">
        <f t="shared" si="9"/>
        <v>802 Turvallisuusjärjestelmät</v>
      </c>
      <c r="J314" s="199" t="str">
        <f t="shared" si="9"/>
        <v>802</v>
      </c>
      <c r="K314" s="210" t="s">
        <v>900</v>
      </c>
      <c r="L314" s="199" t="s">
        <v>901</v>
      </c>
    </row>
    <row r="315" spans="9:12" x14ac:dyDescent="0.25">
      <c r="I315" s="199" t="str">
        <f t="shared" si="9"/>
        <v>803 Etsivätoiminta</v>
      </c>
      <c r="J315" s="199" t="str">
        <f t="shared" si="9"/>
        <v>803</v>
      </c>
      <c r="K315" s="210" t="s">
        <v>902</v>
      </c>
      <c r="L315" s="199" t="s">
        <v>903</v>
      </c>
    </row>
    <row r="316" spans="9:12" x14ac:dyDescent="0.25">
      <c r="I316" s="199" t="str">
        <f t="shared" si="9"/>
        <v>81 Kiinteistön- ja maisemanhoito</v>
      </c>
      <c r="J316" s="199" t="str">
        <f t="shared" si="9"/>
        <v>81</v>
      </c>
      <c r="K316" s="210" t="s">
        <v>904</v>
      </c>
      <c r="L316" s="199" t="s">
        <v>489</v>
      </c>
    </row>
    <row r="317" spans="9:12" x14ac:dyDescent="0.25">
      <c r="I317" s="199" t="str">
        <f t="shared" si="9"/>
        <v>811 Kiinteistönhoito</v>
      </c>
      <c r="J317" s="199" t="str">
        <f t="shared" si="9"/>
        <v>811</v>
      </c>
      <c r="K317" s="210" t="s">
        <v>905</v>
      </c>
      <c r="L317" s="199" t="s">
        <v>493</v>
      </c>
    </row>
    <row r="318" spans="9:12" x14ac:dyDescent="0.25">
      <c r="I318" s="199" t="str">
        <f t="shared" si="9"/>
        <v>812 Siivouspalvelut</v>
      </c>
      <c r="J318" s="199" t="str">
        <f t="shared" si="9"/>
        <v>812</v>
      </c>
      <c r="K318" s="210" t="s">
        <v>906</v>
      </c>
      <c r="L318" s="199" t="s">
        <v>907</v>
      </c>
    </row>
    <row r="319" spans="9:12" x14ac:dyDescent="0.25">
      <c r="I319" s="199" t="str">
        <f t="shared" si="9"/>
        <v>813 Maisemanhoitopalvelut</v>
      </c>
      <c r="J319" s="199" t="str">
        <f t="shared" si="9"/>
        <v>813</v>
      </c>
      <c r="K319" s="210" t="s">
        <v>908</v>
      </c>
      <c r="L319" s="199" t="s">
        <v>909</v>
      </c>
    </row>
    <row r="320" spans="9:12" x14ac:dyDescent="0.25">
      <c r="I320" s="199" t="str">
        <f t="shared" si="9"/>
        <v>82 Hallinto- ja tukipalvelut liike-elämälle</v>
      </c>
      <c r="J320" s="199" t="str">
        <f t="shared" si="9"/>
        <v>82</v>
      </c>
      <c r="K320" s="210" t="s">
        <v>910</v>
      </c>
      <c r="L320" s="199" t="s">
        <v>911</v>
      </c>
    </row>
    <row r="321" spans="9:12" x14ac:dyDescent="0.25">
      <c r="I321" s="199" t="str">
        <f t="shared" si="9"/>
        <v>821 Hallinto- ja toimistopalvelut</v>
      </c>
      <c r="J321" s="199" t="str">
        <f t="shared" si="9"/>
        <v>821</v>
      </c>
      <c r="K321" s="210" t="s">
        <v>912</v>
      </c>
      <c r="L321" s="199" t="s">
        <v>913</v>
      </c>
    </row>
    <row r="322" spans="9:12" x14ac:dyDescent="0.25">
      <c r="I322" s="199" t="str">
        <f t="shared" si="9"/>
        <v>822 Puhelinpalvelukeskusten toiminta</v>
      </c>
      <c r="J322" s="199" t="str">
        <f t="shared" si="9"/>
        <v>822</v>
      </c>
      <c r="K322" s="210" t="s">
        <v>914</v>
      </c>
      <c r="L322" s="199" t="s">
        <v>915</v>
      </c>
    </row>
    <row r="323" spans="9:12" x14ac:dyDescent="0.25">
      <c r="I323" s="199" t="str">
        <f t="shared" si="9"/>
        <v>823 Messujen ja kongressien järjestäminen</v>
      </c>
      <c r="J323" s="199" t="str">
        <f t="shared" si="9"/>
        <v>823</v>
      </c>
      <c r="K323" s="210" t="s">
        <v>916</v>
      </c>
      <c r="L323" s="199" t="s">
        <v>917</v>
      </c>
    </row>
    <row r="324" spans="9:12" x14ac:dyDescent="0.25">
      <c r="I324" s="199" t="str">
        <f t="shared" si="9"/>
        <v>829 Muu liike-elämää palveleva toiminta</v>
      </c>
      <c r="J324" s="199" t="str">
        <f t="shared" si="9"/>
        <v>829</v>
      </c>
      <c r="K324" s="210" t="s">
        <v>918</v>
      </c>
      <c r="L324" s="199" t="s">
        <v>919</v>
      </c>
    </row>
    <row r="325" spans="9:12" x14ac:dyDescent="0.25">
      <c r="I325" s="199" t="str">
        <f t="shared" si="9"/>
        <v>84 Julkinen hallinto ja maanpuolustus; pakollinen sosiaalivakuutus</v>
      </c>
      <c r="J325" s="199" t="str">
        <f t="shared" si="9"/>
        <v>84</v>
      </c>
      <c r="K325" s="210" t="s">
        <v>920</v>
      </c>
      <c r="L325" s="199" t="s">
        <v>921</v>
      </c>
    </row>
    <row r="326" spans="9:12" x14ac:dyDescent="0.25">
      <c r="I326" s="199" t="str">
        <f t="shared" si="9"/>
        <v>841 Julkinen hallinto</v>
      </c>
      <c r="J326" s="199" t="str">
        <f t="shared" si="9"/>
        <v>841</v>
      </c>
      <c r="K326" s="210" t="s">
        <v>922</v>
      </c>
      <c r="L326" s="199" t="s">
        <v>923</v>
      </c>
    </row>
    <row r="327" spans="9:12" x14ac:dyDescent="0.25">
      <c r="I327" s="199" t="str">
        <f t="shared" si="9"/>
        <v>842 Ulkoasiain hallinto, maanpuolustus ja järjestystoimi</v>
      </c>
      <c r="J327" s="199" t="str">
        <f t="shared" si="9"/>
        <v>842</v>
      </c>
      <c r="K327" s="210" t="s">
        <v>924</v>
      </c>
      <c r="L327" s="199" t="s">
        <v>925</v>
      </c>
    </row>
    <row r="328" spans="9:12" x14ac:dyDescent="0.25">
      <c r="I328" s="199" t="str">
        <f t="shared" si="9"/>
        <v>843 Pakollinen sosiaalivakuutustoiminta</v>
      </c>
      <c r="J328" s="199" t="str">
        <f t="shared" si="9"/>
        <v>843</v>
      </c>
      <c r="K328" s="210" t="s">
        <v>926</v>
      </c>
      <c r="L328" s="199" t="s">
        <v>927</v>
      </c>
    </row>
    <row r="329" spans="9:12" x14ac:dyDescent="0.25">
      <c r="I329" s="199" t="str">
        <f t="shared" si="9"/>
        <v>85 Koulutus</v>
      </c>
      <c r="J329" s="199" t="str">
        <f t="shared" si="9"/>
        <v>85</v>
      </c>
      <c r="K329" s="210" t="s">
        <v>928</v>
      </c>
      <c r="L329" s="199" t="s">
        <v>929</v>
      </c>
    </row>
    <row r="330" spans="9:12" x14ac:dyDescent="0.25">
      <c r="I330" s="199" t="str">
        <f t="shared" si="9"/>
        <v>851 Esiasteen koulutus</v>
      </c>
      <c r="J330" s="199" t="str">
        <f t="shared" si="9"/>
        <v>851</v>
      </c>
      <c r="K330" s="210" t="s">
        <v>930</v>
      </c>
      <c r="L330" s="199" t="s">
        <v>931</v>
      </c>
    </row>
    <row r="331" spans="9:12" x14ac:dyDescent="0.25">
      <c r="I331" s="199" t="str">
        <f t="shared" si="9"/>
        <v>852 Alemman perusasteen koulutus</v>
      </c>
      <c r="J331" s="199" t="str">
        <f t="shared" si="9"/>
        <v>852</v>
      </c>
      <c r="K331" s="210" t="s">
        <v>932</v>
      </c>
      <c r="L331" s="199" t="s">
        <v>933</v>
      </c>
    </row>
    <row r="332" spans="9:12" x14ac:dyDescent="0.25">
      <c r="I332" s="199" t="str">
        <f t="shared" si="9"/>
        <v>853 Ylemmän perusasteen ja keskiasteen koulutus</v>
      </c>
      <c r="J332" s="199" t="str">
        <f t="shared" si="9"/>
        <v>853</v>
      </c>
      <c r="K332" s="210" t="s">
        <v>934</v>
      </c>
      <c r="L332" s="199" t="s">
        <v>935</v>
      </c>
    </row>
    <row r="333" spans="9:12" x14ac:dyDescent="0.25">
      <c r="I333" s="199" t="str">
        <f t="shared" ref="I333:J371" si="10">K333</f>
        <v>854 Korkea-asteen koulutus</v>
      </c>
      <c r="J333" s="199" t="str">
        <f t="shared" si="10"/>
        <v>854</v>
      </c>
      <c r="K333" s="210" t="s">
        <v>936</v>
      </c>
      <c r="L333" s="199" t="s">
        <v>937</v>
      </c>
    </row>
    <row r="334" spans="9:12" x14ac:dyDescent="0.25">
      <c r="I334" s="199" t="str">
        <f t="shared" si="10"/>
        <v>855 Muu koulutus</v>
      </c>
      <c r="J334" s="199" t="str">
        <f t="shared" si="10"/>
        <v>855</v>
      </c>
      <c r="K334" s="210" t="s">
        <v>938</v>
      </c>
      <c r="L334" s="199" t="s">
        <v>939</v>
      </c>
    </row>
    <row r="335" spans="9:12" x14ac:dyDescent="0.25">
      <c r="I335" s="199" t="str">
        <f t="shared" si="10"/>
        <v>856 Koulutusta palveleva toiminta</v>
      </c>
      <c r="J335" s="199" t="str">
        <f t="shared" si="10"/>
        <v>856</v>
      </c>
      <c r="K335" s="210" t="s">
        <v>940</v>
      </c>
      <c r="L335" s="199" t="s">
        <v>941</v>
      </c>
    </row>
    <row r="336" spans="9:12" x14ac:dyDescent="0.25">
      <c r="I336" s="199" t="str">
        <f t="shared" si="10"/>
        <v>86 Terveyspalvelut</v>
      </c>
      <c r="J336" s="199" t="str">
        <f t="shared" si="10"/>
        <v>86</v>
      </c>
      <c r="K336" s="210" t="s">
        <v>942</v>
      </c>
      <c r="L336" s="199" t="s">
        <v>943</v>
      </c>
    </row>
    <row r="337" spans="9:12" x14ac:dyDescent="0.25">
      <c r="I337" s="199" t="str">
        <f t="shared" si="10"/>
        <v>861 Terveydenhuollon laitospalvelut</v>
      </c>
      <c r="J337" s="199" t="str">
        <f t="shared" si="10"/>
        <v>861</v>
      </c>
      <c r="K337" s="210" t="s">
        <v>944</v>
      </c>
      <c r="L337" s="199" t="s">
        <v>945</v>
      </c>
    </row>
    <row r="338" spans="9:12" x14ac:dyDescent="0.25">
      <c r="I338" s="199" t="str">
        <f t="shared" si="10"/>
        <v>862 Lääkäri- ja hammaslääkäripalvelut</v>
      </c>
      <c r="J338" s="199" t="str">
        <f t="shared" si="10"/>
        <v>862</v>
      </c>
      <c r="K338" s="210" t="s">
        <v>946</v>
      </c>
      <c r="L338" s="199" t="s">
        <v>947</v>
      </c>
    </row>
    <row r="339" spans="9:12" x14ac:dyDescent="0.25">
      <c r="I339" s="199" t="str">
        <f t="shared" si="10"/>
        <v>869 Muut terveydenhuoltopalvelut</v>
      </c>
      <c r="J339" s="199" t="str">
        <f t="shared" si="10"/>
        <v>869</v>
      </c>
      <c r="K339" s="210" t="s">
        <v>948</v>
      </c>
      <c r="L339" s="199" t="s">
        <v>949</v>
      </c>
    </row>
    <row r="340" spans="9:12" x14ac:dyDescent="0.25">
      <c r="I340" s="199" t="str">
        <f t="shared" si="10"/>
        <v>87 Sosiaalihuollon laitospalvelut</v>
      </c>
      <c r="J340" s="199" t="str">
        <f t="shared" si="10"/>
        <v>87</v>
      </c>
      <c r="K340" s="210" t="s">
        <v>950</v>
      </c>
      <c r="L340" s="199" t="s">
        <v>951</v>
      </c>
    </row>
    <row r="341" spans="9:12" x14ac:dyDescent="0.25">
      <c r="I341" s="199" t="str">
        <f t="shared" si="10"/>
        <v>871 Sosiaalihuollon hoitolaitokset</v>
      </c>
      <c r="J341" s="199" t="str">
        <f t="shared" si="10"/>
        <v>871</v>
      </c>
      <c r="K341" s="210" t="s">
        <v>952</v>
      </c>
      <c r="L341" s="199" t="s">
        <v>953</v>
      </c>
    </row>
    <row r="342" spans="9:12" x14ac:dyDescent="0.25">
      <c r="I342" s="199" t="str">
        <f t="shared" si="10"/>
        <v>872 Kehitysvammaisten sekä mielenterveys- ja päihdeongelmaisten asumispalvelut</v>
      </c>
      <c r="J342" s="199" t="str">
        <f t="shared" si="10"/>
        <v>872</v>
      </c>
      <c r="K342" s="210" t="s">
        <v>954</v>
      </c>
      <c r="L342" s="199" t="s">
        <v>955</v>
      </c>
    </row>
    <row r="343" spans="9:12" x14ac:dyDescent="0.25">
      <c r="I343" s="199" t="str">
        <f t="shared" si="10"/>
        <v>873 Vanhusten ja vammaisten asumispalvelut</v>
      </c>
      <c r="J343" s="199" t="str">
        <f t="shared" si="10"/>
        <v>873</v>
      </c>
      <c r="K343" s="210" t="s">
        <v>956</v>
      </c>
      <c r="L343" s="199" t="s">
        <v>957</v>
      </c>
    </row>
    <row r="344" spans="9:12" x14ac:dyDescent="0.25">
      <c r="I344" s="199" t="str">
        <f t="shared" si="10"/>
        <v>879 Muut sosiaalihuollon laitospalvelut</v>
      </c>
      <c r="J344" s="199" t="str">
        <f t="shared" si="10"/>
        <v>879</v>
      </c>
      <c r="K344" s="210" t="s">
        <v>958</v>
      </c>
      <c r="L344" s="199" t="s">
        <v>959</v>
      </c>
    </row>
    <row r="345" spans="9:12" x14ac:dyDescent="0.25">
      <c r="I345" s="199" t="str">
        <f t="shared" si="10"/>
        <v>88 Sosiaalihuollon avopalvelut</v>
      </c>
      <c r="J345" s="199" t="str">
        <f t="shared" si="10"/>
        <v>88</v>
      </c>
      <c r="K345" s="210" t="s">
        <v>960</v>
      </c>
      <c r="L345" s="199" t="s">
        <v>961</v>
      </c>
    </row>
    <row r="346" spans="9:12" x14ac:dyDescent="0.25">
      <c r="I346" s="199" t="str">
        <f t="shared" si="10"/>
        <v>881 Vanhusten ja vammaisten sosiaalihuollon avopalvelut</v>
      </c>
      <c r="J346" s="199" t="str">
        <f t="shared" si="10"/>
        <v>881</v>
      </c>
      <c r="K346" s="210" t="s">
        <v>962</v>
      </c>
      <c r="L346" s="199" t="s">
        <v>963</v>
      </c>
    </row>
    <row r="347" spans="9:12" x14ac:dyDescent="0.25">
      <c r="I347" s="199" t="str">
        <f t="shared" si="10"/>
        <v>889 Muut sosiaalihuollon avopalvelut</v>
      </c>
      <c r="J347" s="199" t="str">
        <f t="shared" si="10"/>
        <v>889</v>
      </c>
      <c r="K347" s="210" t="s">
        <v>964</v>
      </c>
      <c r="L347" s="199" t="s">
        <v>965</v>
      </c>
    </row>
    <row r="348" spans="9:12" x14ac:dyDescent="0.25">
      <c r="I348" s="199" t="str">
        <f t="shared" si="10"/>
        <v>90 Kulttuuri- ja viihdetoiminta</v>
      </c>
      <c r="J348" s="199" t="str">
        <f t="shared" si="10"/>
        <v>90</v>
      </c>
      <c r="K348" s="210" t="s">
        <v>966</v>
      </c>
      <c r="L348" s="199" t="s">
        <v>967</v>
      </c>
    </row>
    <row r="349" spans="9:12" x14ac:dyDescent="0.25">
      <c r="I349" s="199" t="str">
        <f t="shared" si="10"/>
        <v>900 Kulttuuri- ja viihdetoiminta</v>
      </c>
      <c r="J349" s="199" t="str">
        <f t="shared" si="10"/>
        <v>900</v>
      </c>
      <c r="K349" s="210" t="s">
        <v>968</v>
      </c>
      <c r="L349" s="199" t="s">
        <v>969</v>
      </c>
    </row>
    <row r="350" spans="9:12" x14ac:dyDescent="0.25">
      <c r="I350" s="199" t="str">
        <f t="shared" si="10"/>
        <v>91 Kirjastojen, arkistojen, museoiden ja muiden kulttuurilaitosten toiminta</v>
      </c>
      <c r="J350" s="199" t="str">
        <f t="shared" si="10"/>
        <v>91</v>
      </c>
      <c r="K350" s="210" t="s">
        <v>970</v>
      </c>
      <c r="L350" s="199" t="s">
        <v>971</v>
      </c>
    </row>
    <row r="351" spans="9:12" x14ac:dyDescent="0.25">
      <c r="I351" s="199" t="str">
        <f t="shared" si="10"/>
        <v>910 Kirjastojen, arkistojen, museoiden ja muiden kulttuurilaitosten toiminta</v>
      </c>
      <c r="J351" s="199" t="str">
        <f t="shared" si="10"/>
        <v>910</v>
      </c>
      <c r="K351" s="210" t="s">
        <v>972</v>
      </c>
      <c r="L351" s="199" t="s">
        <v>973</v>
      </c>
    </row>
    <row r="352" spans="9:12" x14ac:dyDescent="0.25">
      <c r="I352" s="199" t="str">
        <f t="shared" si="10"/>
        <v>92 Rahapeli- ja vedonlyöntipalvelut</v>
      </c>
      <c r="J352" s="199" t="str">
        <f t="shared" si="10"/>
        <v>92</v>
      </c>
      <c r="K352" s="210" t="s">
        <v>974</v>
      </c>
      <c r="L352" s="199" t="s">
        <v>975</v>
      </c>
    </row>
    <row r="353" spans="9:12" x14ac:dyDescent="0.25">
      <c r="I353" s="199" t="str">
        <f t="shared" si="10"/>
        <v>920 Rahapeli- ja vedonlyöntipalvelut</v>
      </c>
      <c r="J353" s="199" t="str">
        <f t="shared" si="10"/>
        <v>920</v>
      </c>
      <c r="K353" s="210" t="s">
        <v>976</v>
      </c>
      <c r="L353" s="199" t="s">
        <v>977</v>
      </c>
    </row>
    <row r="354" spans="9:12" x14ac:dyDescent="0.25">
      <c r="I354" s="199" t="str">
        <f t="shared" si="10"/>
        <v>93 Urheilutoiminta sekä huvi- ja virkistyspalvelut</v>
      </c>
      <c r="J354" s="199" t="str">
        <f t="shared" si="10"/>
        <v>93</v>
      </c>
      <c r="K354" s="210" t="s">
        <v>978</v>
      </c>
      <c r="L354" s="199" t="s">
        <v>507</v>
      </c>
    </row>
    <row r="355" spans="9:12" x14ac:dyDescent="0.25">
      <c r="I355" s="199" t="str">
        <f t="shared" si="10"/>
        <v>931 Urheilutoiminta</v>
      </c>
      <c r="J355" s="199" t="str">
        <f t="shared" si="10"/>
        <v>931</v>
      </c>
      <c r="K355" s="210" t="s">
        <v>979</v>
      </c>
      <c r="L355" s="199" t="s">
        <v>511</v>
      </c>
    </row>
    <row r="356" spans="9:12" x14ac:dyDescent="0.25">
      <c r="I356" s="199" t="str">
        <f t="shared" si="10"/>
        <v>932 Huvi- ja virkistystoiminta</v>
      </c>
      <c r="J356" s="199" t="str">
        <f t="shared" si="10"/>
        <v>932</v>
      </c>
      <c r="K356" s="210" t="s">
        <v>980</v>
      </c>
      <c r="L356" s="199" t="s">
        <v>981</v>
      </c>
    </row>
    <row r="357" spans="9:12" x14ac:dyDescent="0.25">
      <c r="I357" s="199" t="str">
        <f t="shared" si="10"/>
        <v>94 Järjestöjen toiminta</v>
      </c>
      <c r="J357" s="199" t="str">
        <f t="shared" si="10"/>
        <v>94</v>
      </c>
      <c r="K357" s="210" t="s">
        <v>982</v>
      </c>
      <c r="L357" s="199" t="s">
        <v>515</v>
      </c>
    </row>
    <row r="358" spans="9:12" x14ac:dyDescent="0.25">
      <c r="I358" s="199" t="str">
        <f t="shared" si="10"/>
        <v>941 Elinkeinoelämän, työnantaja- ja ammattialajärjestöjen toiminta</v>
      </c>
      <c r="J358" s="199" t="str">
        <f t="shared" si="10"/>
        <v>941</v>
      </c>
      <c r="K358" s="210" t="s">
        <v>983</v>
      </c>
      <c r="L358" s="199" t="s">
        <v>519</v>
      </c>
    </row>
    <row r="359" spans="9:12" x14ac:dyDescent="0.25">
      <c r="I359" s="199" t="str">
        <f t="shared" si="10"/>
        <v>942 Ammattiyhdistysten toiminta</v>
      </c>
      <c r="J359" s="199" t="str">
        <f t="shared" si="10"/>
        <v>942</v>
      </c>
      <c r="K359" s="210" t="s">
        <v>984</v>
      </c>
      <c r="L359" s="199" t="s">
        <v>522</v>
      </c>
    </row>
    <row r="360" spans="9:12" x14ac:dyDescent="0.25">
      <c r="I360" s="199" t="str">
        <f t="shared" si="10"/>
        <v>949 Muiden järjestöjen toiminta</v>
      </c>
      <c r="J360" s="199" t="str">
        <f t="shared" si="10"/>
        <v>949</v>
      </c>
      <c r="K360" s="210" t="s">
        <v>985</v>
      </c>
      <c r="L360" s="199" t="s">
        <v>525</v>
      </c>
    </row>
    <row r="361" spans="9:12" x14ac:dyDescent="0.25">
      <c r="I361" s="199" t="str">
        <f t="shared" si="10"/>
        <v>95 Tietokoneiden, henkilökohtaisten ja kotitaloustavaroiden korjaus</v>
      </c>
      <c r="J361" s="199" t="str">
        <f t="shared" si="10"/>
        <v>95</v>
      </c>
      <c r="K361" s="210" t="s">
        <v>986</v>
      </c>
      <c r="L361" s="199" t="s">
        <v>987</v>
      </c>
    </row>
    <row r="362" spans="9:12" x14ac:dyDescent="0.25">
      <c r="I362" s="199" t="str">
        <f t="shared" si="10"/>
        <v>951 Tietokoneiden ja viestintälaitteiden korjaus</v>
      </c>
      <c r="J362" s="199" t="str">
        <f t="shared" si="10"/>
        <v>951</v>
      </c>
      <c r="K362" s="210" t="s">
        <v>988</v>
      </c>
      <c r="L362" s="199" t="s">
        <v>989</v>
      </c>
    </row>
    <row r="363" spans="9:12" x14ac:dyDescent="0.25">
      <c r="I363" s="199" t="str">
        <f t="shared" si="10"/>
        <v>952 Henkilökohtaisten ja kotitaloustavaroiden korjaus</v>
      </c>
      <c r="J363" s="199" t="str">
        <f t="shared" si="10"/>
        <v>952</v>
      </c>
      <c r="K363" s="210" t="s">
        <v>990</v>
      </c>
      <c r="L363" s="199" t="s">
        <v>991</v>
      </c>
    </row>
    <row r="364" spans="9:12" x14ac:dyDescent="0.25">
      <c r="I364" s="199" t="str">
        <f t="shared" si="10"/>
        <v>96 Muut henkilökohtaiset palvelut</v>
      </c>
      <c r="J364" s="199" t="str">
        <f t="shared" si="10"/>
        <v>96</v>
      </c>
      <c r="K364" s="210" t="s">
        <v>992</v>
      </c>
      <c r="L364" s="199" t="s">
        <v>993</v>
      </c>
    </row>
    <row r="365" spans="9:12" x14ac:dyDescent="0.25">
      <c r="I365" s="199" t="str">
        <f t="shared" si="10"/>
        <v>960 Muut henkilökohtaiset palvelut</v>
      </c>
      <c r="J365" s="199" t="str">
        <f t="shared" si="10"/>
        <v>960</v>
      </c>
      <c r="K365" s="210" t="s">
        <v>994</v>
      </c>
      <c r="L365" s="199" t="s">
        <v>995</v>
      </c>
    </row>
    <row r="366" spans="9:12" x14ac:dyDescent="0.25">
      <c r="I366" s="199" t="str">
        <f t="shared" si="10"/>
        <v>97 Kotitalouksien toiminta kotitaloustyöntekijöiden työnantajina</v>
      </c>
      <c r="J366" s="199" t="str">
        <f t="shared" si="10"/>
        <v>97</v>
      </c>
      <c r="K366" s="210" t="s">
        <v>996</v>
      </c>
      <c r="L366" s="199" t="s">
        <v>997</v>
      </c>
    </row>
    <row r="367" spans="9:12" x14ac:dyDescent="0.25">
      <c r="I367" s="199" t="str">
        <f t="shared" si="10"/>
        <v>970 Kotitalouksien toiminta kotitaloustyöntekijöiden työnantajina</v>
      </c>
      <c r="J367" s="199" t="str">
        <f t="shared" si="10"/>
        <v>970</v>
      </c>
      <c r="K367" s="210" t="s">
        <v>998</v>
      </c>
      <c r="L367" s="199" t="s">
        <v>999</v>
      </c>
    </row>
    <row r="368" spans="9:12" x14ac:dyDescent="0.25">
      <c r="I368" s="199" t="str">
        <f t="shared" si="10"/>
        <v>98 Kotitalouksien eriyttämätön toiminta tavaroiden ja palvelujen tuottamiseksi omaan käyttöön</v>
      </c>
      <c r="J368" s="199" t="str">
        <f t="shared" si="10"/>
        <v>98</v>
      </c>
      <c r="K368" s="210" t="s">
        <v>1000</v>
      </c>
      <c r="L368" s="199" t="s">
        <v>1001</v>
      </c>
    </row>
    <row r="369" spans="9:12" x14ac:dyDescent="0.25">
      <c r="I369" s="199" t="str">
        <f t="shared" si="10"/>
        <v>981 Kotitalouksien eriyttämätön toiminta tavaroiden tuottamiseksi omaan käyttöön</v>
      </c>
      <c r="J369" s="199" t="str">
        <f t="shared" si="10"/>
        <v>981</v>
      </c>
      <c r="K369" s="210" t="s">
        <v>1002</v>
      </c>
      <c r="L369" s="199" t="s">
        <v>1003</v>
      </c>
    </row>
    <row r="370" spans="9:12" x14ac:dyDescent="0.25">
      <c r="I370" s="199" t="str">
        <f t="shared" si="10"/>
        <v>982 Kotitalouksien eriyttämätön toiminta palvelujen tuottamiseksi omaan käyttöön</v>
      </c>
      <c r="J370" s="199" t="str">
        <f t="shared" si="10"/>
        <v>982</v>
      </c>
      <c r="K370" s="210" t="s">
        <v>1004</v>
      </c>
      <c r="L370" s="199" t="s">
        <v>1005</v>
      </c>
    </row>
    <row r="371" spans="9:12" x14ac:dyDescent="0.25">
      <c r="I371" s="199" t="str">
        <f t="shared" si="10"/>
        <v>99 Kansainvälisten organisaatioiden ja toimielinten toiminta</v>
      </c>
      <c r="J371" s="199" t="str">
        <f t="shared" si="10"/>
        <v>99</v>
      </c>
      <c r="K371" s="210" t="s">
        <v>1006</v>
      </c>
      <c r="L371" s="199" t="s">
        <v>528</v>
      </c>
    </row>
    <row r="447" spans="11:12" x14ac:dyDescent="0.25">
      <c r="K447" s="215"/>
      <c r="L447" s="215"/>
    </row>
    <row r="448" spans="11:12" x14ac:dyDescent="0.25">
      <c r="K448" s="215"/>
      <c r="L448" s="215"/>
    </row>
    <row r="449" spans="11:12" x14ac:dyDescent="0.25">
      <c r="K449" s="215"/>
      <c r="L449" s="215"/>
    </row>
    <row r="450" spans="11:12" x14ac:dyDescent="0.25">
      <c r="K450" s="215"/>
      <c r="L450" s="215"/>
    </row>
    <row r="451" spans="11:12" x14ac:dyDescent="0.25">
      <c r="K451" s="215"/>
      <c r="L451" s="215"/>
    </row>
    <row r="452" spans="11:12" x14ac:dyDescent="0.25">
      <c r="K452" s="215"/>
      <c r="L452" s="215"/>
    </row>
    <row r="453" spans="11:12" x14ac:dyDescent="0.25">
      <c r="K453" s="215"/>
      <c r="L453" s="215"/>
    </row>
    <row r="454" spans="11:12" x14ac:dyDescent="0.25">
      <c r="K454" s="215"/>
      <c r="L454" s="215"/>
    </row>
    <row r="455" spans="11:12" x14ac:dyDescent="0.25">
      <c r="K455" s="215"/>
      <c r="L455" s="215"/>
    </row>
    <row r="456" spans="11:12" x14ac:dyDescent="0.25">
      <c r="K456" s="215"/>
      <c r="L456" s="215"/>
    </row>
    <row r="457" spans="11:12" x14ac:dyDescent="0.25">
      <c r="K457" s="215"/>
      <c r="L457" s="215"/>
    </row>
    <row r="458" spans="11:12" x14ac:dyDescent="0.25">
      <c r="K458" s="215"/>
      <c r="L458" s="215"/>
    </row>
    <row r="459" spans="11:12" x14ac:dyDescent="0.25">
      <c r="K459" s="215"/>
      <c r="L459" s="215"/>
    </row>
    <row r="460" spans="11:12" x14ac:dyDescent="0.25">
      <c r="K460" s="215"/>
      <c r="L460" s="215"/>
    </row>
    <row r="461" spans="11:12" x14ac:dyDescent="0.25">
      <c r="K461" s="215"/>
      <c r="L461" s="215"/>
    </row>
    <row r="462" spans="11:12" x14ac:dyDescent="0.25">
      <c r="K462" s="215"/>
      <c r="L462" s="215"/>
    </row>
    <row r="463" spans="11:12" x14ac:dyDescent="0.25">
      <c r="K463" s="215"/>
      <c r="L463" s="215"/>
    </row>
    <row r="464" spans="11:12" x14ac:dyDescent="0.25">
      <c r="K464" s="215"/>
      <c r="L464" s="215"/>
    </row>
    <row r="465" spans="11:12" x14ac:dyDescent="0.25">
      <c r="K465" s="215"/>
      <c r="L465" s="215"/>
    </row>
    <row r="466" spans="11:12" x14ac:dyDescent="0.25">
      <c r="K466" s="215"/>
      <c r="L466" s="215"/>
    </row>
    <row r="467" spans="11:12" x14ac:dyDescent="0.25">
      <c r="K467" s="215"/>
      <c r="L467" s="215"/>
    </row>
    <row r="468" spans="11:12" x14ac:dyDescent="0.25">
      <c r="K468" s="215"/>
      <c r="L468" s="215"/>
    </row>
    <row r="469" spans="11:12" x14ac:dyDescent="0.25">
      <c r="K469" s="215"/>
      <c r="L469" s="215"/>
    </row>
    <row r="470" spans="11:12" x14ac:dyDescent="0.25">
      <c r="K470" s="215"/>
      <c r="L470" s="215"/>
    </row>
    <row r="471" spans="11:12" x14ac:dyDescent="0.25">
      <c r="K471" s="215"/>
      <c r="L471" s="215"/>
    </row>
    <row r="472" spans="11:12" x14ac:dyDescent="0.25">
      <c r="K472" s="215"/>
      <c r="L472" s="215"/>
    </row>
    <row r="473" spans="11:12" x14ac:dyDescent="0.25">
      <c r="K473" s="215"/>
      <c r="L473" s="215"/>
    </row>
    <row r="474" spans="11:12" x14ac:dyDescent="0.25">
      <c r="K474" s="215"/>
      <c r="L474" s="215"/>
    </row>
    <row r="475" spans="11:12" x14ac:dyDescent="0.25">
      <c r="K475" s="215"/>
      <c r="L475" s="215"/>
    </row>
    <row r="476" spans="11:12" x14ac:dyDescent="0.25">
      <c r="K476" s="215"/>
      <c r="L476" s="215"/>
    </row>
    <row r="477" spans="11:12" x14ac:dyDescent="0.25">
      <c r="K477" s="215"/>
      <c r="L477" s="215"/>
    </row>
    <row r="478" spans="11:12" x14ac:dyDescent="0.25">
      <c r="K478" s="215"/>
      <c r="L478" s="215"/>
    </row>
    <row r="479" spans="11:12" x14ac:dyDescent="0.25">
      <c r="K479" s="215"/>
      <c r="L479" s="215"/>
    </row>
    <row r="480" spans="11:12" x14ac:dyDescent="0.25">
      <c r="K480" s="215"/>
      <c r="L480" s="215"/>
    </row>
    <row r="481" spans="11:12" x14ac:dyDescent="0.25">
      <c r="K481" s="215"/>
      <c r="L481" s="215"/>
    </row>
    <row r="482" spans="11:12" x14ac:dyDescent="0.25">
      <c r="K482" s="215"/>
      <c r="L482" s="215"/>
    </row>
    <row r="483" spans="11:12" x14ac:dyDescent="0.25">
      <c r="K483" s="215"/>
      <c r="L483" s="215"/>
    </row>
    <row r="484" spans="11:12" x14ac:dyDescent="0.25">
      <c r="K484" s="215"/>
      <c r="L484" s="215"/>
    </row>
    <row r="485" spans="11:12" x14ac:dyDescent="0.25">
      <c r="K485" s="215"/>
      <c r="L485" s="215"/>
    </row>
    <row r="486" spans="11:12" x14ac:dyDescent="0.25">
      <c r="K486" s="215"/>
      <c r="L486" s="215"/>
    </row>
    <row r="487" spans="11:12" x14ac:dyDescent="0.25">
      <c r="K487" s="215"/>
      <c r="L487" s="215"/>
    </row>
    <row r="488" spans="11:12" x14ac:dyDescent="0.25">
      <c r="K488" s="215"/>
      <c r="L488" s="215"/>
    </row>
    <row r="489" spans="11:12" x14ac:dyDescent="0.25">
      <c r="K489" s="215"/>
      <c r="L489" s="215"/>
    </row>
    <row r="490" spans="11:12" x14ac:dyDescent="0.25">
      <c r="K490" s="215"/>
      <c r="L490" s="215"/>
    </row>
    <row r="491" spans="11:12" x14ac:dyDescent="0.25">
      <c r="K491" s="215"/>
      <c r="L491" s="215"/>
    </row>
    <row r="492" spans="11:12" x14ac:dyDescent="0.25">
      <c r="K492" s="215"/>
      <c r="L492" s="215"/>
    </row>
    <row r="493" spans="11:12" x14ac:dyDescent="0.25">
      <c r="K493" s="215"/>
      <c r="L493" s="215"/>
    </row>
    <row r="494" spans="11:12" x14ac:dyDescent="0.25">
      <c r="K494" s="215"/>
      <c r="L494" s="215"/>
    </row>
    <row r="495" spans="11:12" x14ac:dyDescent="0.25">
      <c r="K495" s="215"/>
      <c r="L495" s="215"/>
    </row>
    <row r="496" spans="11:12" x14ac:dyDescent="0.25">
      <c r="K496" s="215"/>
      <c r="L496" s="215"/>
    </row>
    <row r="497" spans="11:12" x14ac:dyDescent="0.25">
      <c r="K497" s="215"/>
      <c r="L497" s="215"/>
    </row>
    <row r="498" spans="11:12" x14ac:dyDescent="0.25">
      <c r="K498" s="215"/>
      <c r="L498" s="215"/>
    </row>
    <row r="499" spans="11:12" x14ac:dyDescent="0.25">
      <c r="K499" s="215"/>
      <c r="L499" s="215"/>
    </row>
    <row r="500" spans="11:12" x14ac:dyDescent="0.25">
      <c r="K500" s="215"/>
      <c r="L500" s="215"/>
    </row>
    <row r="501" spans="11:12" x14ac:dyDescent="0.25">
      <c r="K501" s="215"/>
      <c r="L501" s="215"/>
    </row>
    <row r="502" spans="11:12" x14ac:dyDescent="0.25">
      <c r="K502" s="215"/>
      <c r="L502" s="215"/>
    </row>
    <row r="503" spans="11:12" x14ac:dyDescent="0.25">
      <c r="K503" s="215"/>
      <c r="L503" s="215"/>
    </row>
    <row r="504" spans="11:12" x14ac:dyDescent="0.25">
      <c r="K504" s="215"/>
      <c r="L504" s="215"/>
    </row>
    <row r="505" spans="11:12" x14ac:dyDescent="0.25">
      <c r="K505" s="215"/>
      <c r="L505" s="215"/>
    </row>
    <row r="506" spans="11:12" x14ac:dyDescent="0.25">
      <c r="K506" s="215"/>
      <c r="L506" s="215"/>
    </row>
    <row r="507" spans="11:12" x14ac:dyDescent="0.25">
      <c r="K507" s="215"/>
      <c r="L507" s="215"/>
    </row>
    <row r="508" spans="11:12" x14ac:dyDescent="0.25">
      <c r="K508" s="215"/>
      <c r="L508" s="215"/>
    </row>
    <row r="509" spans="11:12" x14ac:dyDescent="0.25">
      <c r="K509" s="215"/>
      <c r="L509" s="215"/>
    </row>
    <row r="510" spans="11:12" x14ac:dyDescent="0.25">
      <c r="K510" s="215"/>
      <c r="L510" s="215"/>
    </row>
    <row r="511" spans="11:12" x14ac:dyDescent="0.25">
      <c r="K511" s="215"/>
      <c r="L511" s="215"/>
    </row>
    <row r="512" spans="11:12" x14ac:dyDescent="0.25">
      <c r="K512" s="215"/>
      <c r="L512" s="215"/>
    </row>
    <row r="513" spans="11:12" x14ac:dyDescent="0.25">
      <c r="K513" s="215"/>
      <c r="L513" s="215"/>
    </row>
    <row r="514" spans="11:12" x14ac:dyDescent="0.25">
      <c r="K514" s="215"/>
      <c r="L514" s="215"/>
    </row>
    <row r="515" spans="11:12" x14ac:dyDescent="0.25">
      <c r="K515" s="215"/>
      <c r="L515" s="215"/>
    </row>
    <row r="516" spans="11:12" x14ac:dyDescent="0.25">
      <c r="K516" s="215"/>
      <c r="L516" s="215"/>
    </row>
    <row r="517" spans="11:12" x14ac:dyDescent="0.25">
      <c r="K517" s="215"/>
      <c r="L517" s="215"/>
    </row>
    <row r="518" spans="11:12" x14ac:dyDescent="0.25">
      <c r="K518" s="215"/>
      <c r="L518" s="215"/>
    </row>
    <row r="519" spans="11:12" x14ac:dyDescent="0.25">
      <c r="K519" s="215"/>
      <c r="L519" s="215"/>
    </row>
    <row r="520" spans="11:12" x14ac:dyDescent="0.25">
      <c r="K520" s="215"/>
      <c r="L520" s="215"/>
    </row>
    <row r="521" spans="11:12" x14ac:dyDescent="0.25">
      <c r="K521" s="215"/>
      <c r="L521" s="215"/>
    </row>
    <row r="522" spans="11:12" x14ac:dyDescent="0.25">
      <c r="K522" s="215"/>
      <c r="L522" s="215"/>
    </row>
    <row r="523" spans="11:12" x14ac:dyDescent="0.25">
      <c r="K523" s="215"/>
      <c r="L523" s="215"/>
    </row>
    <row r="524" spans="11:12" x14ac:dyDescent="0.25">
      <c r="K524" s="215"/>
      <c r="L524" s="215"/>
    </row>
    <row r="525" spans="11:12" x14ac:dyDescent="0.25">
      <c r="K525" s="215"/>
      <c r="L525" s="215"/>
    </row>
    <row r="526" spans="11:12" x14ac:dyDescent="0.25">
      <c r="K526" s="215"/>
      <c r="L526" s="215"/>
    </row>
    <row r="527" spans="11:12" x14ac:dyDescent="0.25">
      <c r="K527" s="215"/>
      <c r="L527" s="215"/>
    </row>
    <row r="528" spans="11:12" x14ac:dyDescent="0.25">
      <c r="K528" s="215"/>
      <c r="L528" s="215"/>
    </row>
    <row r="529" spans="11:12" x14ac:dyDescent="0.25">
      <c r="K529" s="215"/>
      <c r="L529" s="215"/>
    </row>
    <row r="530" spans="11:12" x14ac:dyDescent="0.25">
      <c r="K530" s="215"/>
      <c r="L530" s="215"/>
    </row>
    <row r="531" spans="11:12" x14ac:dyDescent="0.25">
      <c r="K531" s="215"/>
      <c r="L531" s="215"/>
    </row>
    <row r="532" spans="11:12" x14ac:dyDescent="0.25">
      <c r="K532" s="215"/>
      <c r="L532" s="215"/>
    </row>
    <row r="533" spans="11:12" x14ac:dyDescent="0.25">
      <c r="K533" s="215"/>
      <c r="L533" s="215"/>
    </row>
    <row r="534" spans="11:12" x14ac:dyDescent="0.25">
      <c r="K534" s="215"/>
      <c r="L534" s="215"/>
    </row>
    <row r="535" spans="11:12" x14ac:dyDescent="0.25">
      <c r="K535" s="215"/>
      <c r="L535" s="215"/>
    </row>
    <row r="536" spans="11:12" x14ac:dyDescent="0.25">
      <c r="K536" s="215"/>
      <c r="L536" s="215"/>
    </row>
    <row r="537" spans="11:12" x14ac:dyDescent="0.25">
      <c r="K537" s="215"/>
      <c r="L537" s="215"/>
    </row>
    <row r="538" spans="11:12" x14ac:dyDescent="0.25">
      <c r="K538" s="215"/>
      <c r="L538" s="215"/>
    </row>
    <row r="539" spans="11:12" x14ac:dyDescent="0.25">
      <c r="K539" s="215"/>
      <c r="L539" s="215"/>
    </row>
    <row r="540" spans="11:12" x14ac:dyDescent="0.25">
      <c r="K540" s="215"/>
      <c r="L540" s="215"/>
    </row>
    <row r="541" spans="11:12" x14ac:dyDescent="0.25">
      <c r="K541" s="215"/>
      <c r="L541" s="215"/>
    </row>
    <row r="542" spans="11:12" x14ac:dyDescent="0.25">
      <c r="K542" s="215"/>
      <c r="L542" s="215"/>
    </row>
    <row r="543" spans="11:12" x14ac:dyDescent="0.25">
      <c r="K543" s="215"/>
      <c r="L543" s="215"/>
    </row>
    <row r="544" spans="11:12" x14ac:dyDescent="0.25">
      <c r="K544" s="215"/>
      <c r="L544" s="215"/>
    </row>
    <row r="545" spans="11:12" x14ac:dyDescent="0.25">
      <c r="K545" s="215"/>
      <c r="L545" s="215"/>
    </row>
    <row r="546" spans="11:12" x14ac:dyDescent="0.25">
      <c r="K546" s="215"/>
      <c r="L546" s="215"/>
    </row>
    <row r="547" spans="11:12" x14ac:dyDescent="0.25">
      <c r="K547" s="215"/>
      <c r="L547" s="215"/>
    </row>
    <row r="548" spans="11:12" x14ac:dyDescent="0.25">
      <c r="K548" s="215"/>
      <c r="L548" s="215"/>
    </row>
    <row r="549" spans="11:12" x14ac:dyDescent="0.25">
      <c r="K549" s="215"/>
      <c r="L549" s="215"/>
    </row>
    <row r="550" spans="11:12" x14ac:dyDescent="0.25">
      <c r="K550" s="215"/>
      <c r="L550" s="215"/>
    </row>
    <row r="551" spans="11:12" x14ac:dyDescent="0.25">
      <c r="K551" s="215"/>
      <c r="L551" s="215"/>
    </row>
    <row r="552" spans="11:12" x14ac:dyDescent="0.25">
      <c r="K552" s="215"/>
      <c r="L552" s="215"/>
    </row>
    <row r="553" spans="11:12" x14ac:dyDescent="0.25">
      <c r="K553" s="215"/>
      <c r="L553" s="215"/>
    </row>
    <row r="554" spans="11:12" x14ac:dyDescent="0.25">
      <c r="K554" s="215"/>
      <c r="L554" s="215"/>
    </row>
    <row r="555" spans="11:12" x14ac:dyDescent="0.25">
      <c r="K555" s="215"/>
      <c r="L555" s="215"/>
    </row>
    <row r="556" spans="11:12" x14ac:dyDescent="0.25">
      <c r="K556" s="215"/>
      <c r="L556" s="215"/>
    </row>
    <row r="557" spans="11:12" x14ac:dyDescent="0.25">
      <c r="K557" s="215"/>
      <c r="L557" s="215"/>
    </row>
    <row r="558" spans="11:12" x14ac:dyDescent="0.25">
      <c r="K558" s="215"/>
      <c r="L558" s="215"/>
    </row>
    <row r="559" spans="11:12" x14ac:dyDescent="0.25">
      <c r="K559" s="215"/>
      <c r="L559" s="215"/>
    </row>
    <row r="560" spans="11:12" x14ac:dyDescent="0.25">
      <c r="K560" s="215"/>
      <c r="L560" s="215"/>
    </row>
    <row r="561" spans="11:12" x14ac:dyDescent="0.25">
      <c r="K561" s="215"/>
      <c r="L561" s="215"/>
    </row>
    <row r="562" spans="11:12" x14ac:dyDescent="0.25">
      <c r="K562" s="215"/>
      <c r="L562" s="215"/>
    </row>
    <row r="563" spans="11:12" x14ac:dyDescent="0.25">
      <c r="K563" s="215"/>
      <c r="L563" s="215"/>
    </row>
    <row r="564" spans="11:12" x14ac:dyDescent="0.25">
      <c r="K564" s="215"/>
      <c r="L564" s="215"/>
    </row>
    <row r="565" spans="11:12" x14ac:dyDescent="0.25">
      <c r="K565" s="215"/>
      <c r="L565" s="215"/>
    </row>
    <row r="566" spans="11:12" x14ac:dyDescent="0.25">
      <c r="K566" s="215"/>
      <c r="L566" s="215"/>
    </row>
    <row r="567" spans="11:12" x14ac:dyDescent="0.25">
      <c r="K567" s="215"/>
      <c r="L567" s="215"/>
    </row>
    <row r="568" spans="11:12" x14ac:dyDescent="0.25">
      <c r="K568" s="215"/>
      <c r="L568" s="215"/>
    </row>
    <row r="569" spans="11:12" x14ac:dyDescent="0.25">
      <c r="K569" s="215"/>
      <c r="L569" s="215"/>
    </row>
    <row r="570" spans="11:12" x14ac:dyDescent="0.25">
      <c r="K570" s="215"/>
      <c r="L570" s="215"/>
    </row>
    <row r="571" spans="11:12" x14ac:dyDescent="0.25">
      <c r="K571" s="215"/>
      <c r="L571" s="215"/>
    </row>
    <row r="572" spans="11:12" x14ac:dyDescent="0.25">
      <c r="K572" s="215"/>
      <c r="L572" s="215"/>
    </row>
    <row r="573" spans="11:12" x14ac:dyDescent="0.25">
      <c r="K573" s="215"/>
      <c r="L573" s="215"/>
    </row>
    <row r="574" spans="11:12" x14ac:dyDescent="0.25">
      <c r="K574" s="215"/>
      <c r="L574" s="215"/>
    </row>
    <row r="575" spans="11:12" x14ac:dyDescent="0.25">
      <c r="K575" s="215"/>
      <c r="L575" s="215"/>
    </row>
    <row r="576" spans="11:12" x14ac:dyDescent="0.25">
      <c r="K576" s="215"/>
      <c r="L576" s="215"/>
    </row>
    <row r="577" spans="11:12" x14ac:dyDescent="0.25">
      <c r="K577" s="215"/>
      <c r="L577" s="215"/>
    </row>
    <row r="578" spans="11:12" x14ac:dyDescent="0.25">
      <c r="K578" s="215"/>
      <c r="L578" s="215"/>
    </row>
    <row r="579" spans="11:12" x14ac:dyDescent="0.25">
      <c r="K579" s="215"/>
      <c r="L579" s="215"/>
    </row>
    <row r="580" spans="11:12" x14ac:dyDescent="0.25">
      <c r="K580" s="215"/>
      <c r="L580" s="215"/>
    </row>
    <row r="581" spans="11:12" x14ac:dyDescent="0.25">
      <c r="K581" s="215"/>
      <c r="L581" s="215"/>
    </row>
    <row r="582" spans="11:12" x14ac:dyDescent="0.25">
      <c r="K582" s="215"/>
      <c r="L582" s="215"/>
    </row>
    <row r="583" spans="11:12" x14ac:dyDescent="0.25">
      <c r="K583" s="215"/>
      <c r="L583" s="215"/>
    </row>
    <row r="584" spans="11:12" x14ac:dyDescent="0.25">
      <c r="K584" s="215"/>
      <c r="L584" s="215"/>
    </row>
    <row r="585" spans="11:12" x14ac:dyDescent="0.25">
      <c r="K585" s="215"/>
      <c r="L585" s="215"/>
    </row>
    <row r="586" spans="11:12" x14ac:dyDescent="0.25">
      <c r="K586" s="215"/>
      <c r="L586" s="215"/>
    </row>
    <row r="587" spans="11:12" x14ac:dyDescent="0.25">
      <c r="K587" s="215"/>
      <c r="L587" s="215"/>
    </row>
    <row r="588" spans="11:12" x14ac:dyDescent="0.25">
      <c r="K588" s="215"/>
      <c r="L588" s="215"/>
    </row>
    <row r="589" spans="11:12" x14ac:dyDescent="0.25">
      <c r="K589" s="215"/>
      <c r="L589" s="215"/>
    </row>
    <row r="590" spans="11:12" x14ac:dyDescent="0.25">
      <c r="K590" s="215"/>
      <c r="L590" s="215"/>
    </row>
    <row r="591" spans="11:12" x14ac:dyDescent="0.25">
      <c r="K591" s="215"/>
      <c r="L591" s="215"/>
    </row>
    <row r="592" spans="11:12" x14ac:dyDescent="0.25">
      <c r="K592" s="215"/>
      <c r="L592" s="215"/>
    </row>
    <row r="593" spans="11:12" x14ac:dyDescent="0.25">
      <c r="K593" s="215"/>
      <c r="L593" s="215"/>
    </row>
    <row r="594" spans="11:12" x14ac:dyDescent="0.25">
      <c r="K594" s="215"/>
      <c r="L594" s="215"/>
    </row>
    <row r="595" spans="11:12" x14ac:dyDescent="0.25">
      <c r="K595" s="215"/>
      <c r="L595" s="215"/>
    </row>
    <row r="596" spans="11:12" x14ac:dyDescent="0.25">
      <c r="K596" s="215"/>
      <c r="L596" s="215"/>
    </row>
    <row r="597" spans="11:12" x14ac:dyDescent="0.25">
      <c r="K597" s="215"/>
      <c r="L597" s="215"/>
    </row>
    <row r="598" spans="11:12" x14ac:dyDescent="0.25">
      <c r="K598" s="215"/>
      <c r="L598" s="215"/>
    </row>
    <row r="599" spans="11:12" x14ac:dyDescent="0.25">
      <c r="K599" s="215"/>
      <c r="L599" s="215"/>
    </row>
    <row r="600" spans="11:12" x14ac:dyDescent="0.25">
      <c r="K600" s="215"/>
      <c r="L600" s="215"/>
    </row>
    <row r="601" spans="11:12" x14ac:dyDescent="0.25">
      <c r="K601" s="215"/>
      <c r="L601" s="215"/>
    </row>
    <row r="602" spans="11:12" x14ac:dyDescent="0.25">
      <c r="K602" s="215"/>
      <c r="L602" s="215"/>
    </row>
    <row r="603" spans="11:12" x14ac:dyDescent="0.25">
      <c r="K603" s="215"/>
      <c r="L603" s="215"/>
    </row>
    <row r="604" spans="11:12" x14ac:dyDescent="0.25">
      <c r="K604" s="215"/>
      <c r="L604" s="215"/>
    </row>
    <row r="605" spans="11:12" x14ac:dyDescent="0.25">
      <c r="K605" s="215"/>
      <c r="L605" s="215"/>
    </row>
    <row r="606" spans="11:12" x14ac:dyDescent="0.25">
      <c r="K606" s="215"/>
      <c r="L606" s="215"/>
    </row>
    <row r="607" spans="11:12" x14ac:dyDescent="0.25">
      <c r="K607" s="215"/>
      <c r="L607" s="215"/>
    </row>
    <row r="608" spans="11:12" x14ac:dyDescent="0.25">
      <c r="K608" s="215"/>
      <c r="L608" s="215"/>
    </row>
    <row r="609" spans="11:12" x14ac:dyDescent="0.25">
      <c r="K609" s="215"/>
      <c r="L609" s="215"/>
    </row>
    <row r="610" spans="11:12" x14ac:dyDescent="0.25">
      <c r="K610" s="215"/>
      <c r="L610" s="215"/>
    </row>
    <row r="611" spans="11:12" x14ac:dyDescent="0.25">
      <c r="K611" s="215"/>
      <c r="L611" s="215"/>
    </row>
    <row r="612" spans="11:12" x14ac:dyDescent="0.25">
      <c r="K612" s="215"/>
      <c r="L612" s="215"/>
    </row>
    <row r="613" spans="11:12" x14ac:dyDescent="0.25">
      <c r="K613" s="215"/>
      <c r="L613" s="215"/>
    </row>
    <row r="614" spans="11:12" x14ac:dyDescent="0.25">
      <c r="K614" s="215"/>
      <c r="L614" s="215"/>
    </row>
    <row r="615" spans="11:12" x14ac:dyDescent="0.25">
      <c r="K615" s="215"/>
      <c r="L615" s="215"/>
    </row>
    <row r="616" spans="11:12" x14ac:dyDescent="0.25">
      <c r="K616" s="215"/>
      <c r="L616" s="215"/>
    </row>
    <row r="617" spans="11:12" x14ac:dyDescent="0.25">
      <c r="K617" s="215"/>
      <c r="L617" s="215"/>
    </row>
    <row r="618" spans="11:12" x14ac:dyDescent="0.25">
      <c r="K618" s="215"/>
      <c r="L618" s="215"/>
    </row>
    <row r="619" spans="11:12" x14ac:dyDescent="0.25">
      <c r="K619" s="215"/>
      <c r="L619" s="215"/>
    </row>
    <row r="620" spans="11:12" x14ac:dyDescent="0.25">
      <c r="K620" s="215"/>
      <c r="L620" s="215"/>
    </row>
    <row r="621" spans="11:12" x14ac:dyDescent="0.25">
      <c r="K621" s="215"/>
      <c r="L621" s="215"/>
    </row>
    <row r="622" spans="11:12" x14ac:dyDescent="0.25">
      <c r="K622" s="215"/>
      <c r="L622" s="215"/>
    </row>
    <row r="623" spans="11:12" x14ac:dyDescent="0.25">
      <c r="K623" s="215"/>
      <c r="L623" s="215"/>
    </row>
    <row r="624" spans="11:12" x14ac:dyDescent="0.25">
      <c r="K624" s="215"/>
      <c r="L624" s="215"/>
    </row>
    <row r="625" spans="11:12" x14ac:dyDescent="0.25">
      <c r="K625" s="215"/>
      <c r="L625" s="215"/>
    </row>
    <row r="626" spans="11:12" x14ac:dyDescent="0.25">
      <c r="K626" s="215"/>
      <c r="L626" s="215"/>
    </row>
    <row r="627" spans="11:12" x14ac:dyDescent="0.25">
      <c r="K627" s="215"/>
      <c r="L627" s="215"/>
    </row>
    <row r="628" spans="11:12" x14ac:dyDescent="0.25">
      <c r="K628" s="215"/>
      <c r="L628" s="215"/>
    </row>
    <row r="629" spans="11:12" x14ac:dyDescent="0.25">
      <c r="K629" s="215"/>
      <c r="L629" s="215"/>
    </row>
    <row r="630" spans="11:12" x14ac:dyDescent="0.25">
      <c r="K630" s="215"/>
      <c r="L630" s="215"/>
    </row>
    <row r="631" spans="11:12" x14ac:dyDescent="0.25">
      <c r="K631" s="215"/>
      <c r="L631" s="215"/>
    </row>
    <row r="632" spans="11:12" x14ac:dyDescent="0.25">
      <c r="K632" s="215"/>
      <c r="L632" s="215"/>
    </row>
    <row r="633" spans="11:12" x14ac:dyDescent="0.25">
      <c r="K633" s="215"/>
      <c r="L633" s="215"/>
    </row>
    <row r="634" spans="11:12" x14ac:dyDescent="0.25">
      <c r="K634" s="215"/>
      <c r="L634" s="215"/>
    </row>
    <row r="635" spans="11:12" x14ac:dyDescent="0.25">
      <c r="K635" s="215"/>
      <c r="L635" s="215"/>
    </row>
    <row r="636" spans="11:12" x14ac:dyDescent="0.25">
      <c r="K636" s="215"/>
      <c r="L636" s="215"/>
    </row>
    <row r="637" spans="11:12" x14ac:dyDescent="0.25">
      <c r="K637" s="215"/>
      <c r="L637" s="215"/>
    </row>
    <row r="638" spans="11:12" x14ac:dyDescent="0.25">
      <c r="K638" s="215"/>
      <c r="L638" s="215"/>
    </row>
    <row r="639" spans="11:12" x14ac:dyDescent="0.25">
      <c r="K639" s="215"/>
      <c r="L639" s="215"/>
    </row>
    <row r="640" spans="11:12" x14ac:dyDescent="0.25">
      <c r="K640" s="215"/>
      <c r="L640" s="215"/>
    </row>
    <row r="641" spans="11:12" x14ac:dyDescent="0.25">
      <c r="K641" s="215"/>
      <c r="L641" s="215"/>
    </row>
    <row r="642" spans="11:12" x14ac:dyDescent="0.25">
      <c r="K642" s="215"/>
      <c r="L642" s="215"/>
    </row>
    <row r="643" spans="11:12" x14ac:dyDescent="0.25">
      <c r="K643" s="215"/>
      <c r="L643" s="215"/>
    </row>
    <row r="644" spans="11:12" x14ac:dyDescent="0.25">
      <c r="K644" s="215"/>
      <c r="L644" s="215"/>
    </row>
    <row r="645" spans="11:12" x14ac:dyDescent="0.25">
      <c r="K645" s="215"/>
      <c r="L645" s="215"/>
    </row>
    <row r="646" spans="11:12" x14ac:dyDescent="0.25">
      <c r="K646" s="215"/>
      <c r="L646" s="215"/>
    </row>
    <row r="647" spans="11:12" x14ac:dyDescent="0.25">
      <c r="K647" s="215"/>
      <c r="L647" s="215"/>
    </row>
    <row r="648" spans="11:12" x14ac:dyDescent="0.25">
      <c r="K648" s="215"/>
      <c r="L648" s="215"/>
    </row>
    <row r="649" spans="11:12" x14ac:dyDescent="0.25">
      <c r="K649" s="215"/>
      <c r="L649" s="215"/>
    </row>
    <row r="650" spans="11:12" x14ac:dyDescent="0.25">
      <c r="K650" s="215"/>
      <c r="L650" s="215"/>
    </row>
    <row r="651" spans="11:12" x14ac:dyDescent="0.25">
      <c r="K651" s="215"/>
      <c r="L651" s="215"/>
    </row>
    <row r="652" spans="11:12" x14ac:dyDescent="0.25">
      <c r="K652" s="215"/>
      <c r="L652" s="215"/>
    </row>
    <row r="653" spans="11:12" x14ac:dyDescent="0.25">
      <c r="K653" s="215"/>
      <c r="L653" s="215"/>
    </row>
    <row r="654" spans="11:12" x14ac:dyDescent="0.25">
      <c r="K654" s="215"/>
      <c r="L654" s="215"/>
    </row>
    <row r="655" spans="11:12" x14ac:dyDescent="0.25">
      <c r="K655" s="215"/>
      <c r="L655" s="215"/>
    </row>
    <row r="656" spans="11:12" x14ac:dyDescent="0.25">
      <c r="K656" s="215"/>
      <c r="L656" s="215"/>
    </row>
    <row r="657" spans="11:12" x14ac:dyDescent="0.25">
      <c r="K657" s="215"/>
      <c r="L657" s="215"/>
    </row>
    <row r="658" spans="11:12" x14ac:dyDescent="0.25">
      <c r="K658" s="215"/>
      <c r="L658" s="215"/>
    </row>
    <row r="659" spans="11:12" x14ac:dyDescent="0.25">
      <c r="K659" s="215"/>
      <c r="L659" s="215"/>
    </row>
    <row r="660" spans="11:12" x14ac:dyDescent="0.25">
      <c r="K660" s="215"/>
      <c r="L660" s="215"/>
    </row>
    <row r="661" spans="11:12" x14ac:dyDescent="0.25">
      <c r="K661" s="215"/>
      <c r="L661" s="215"/>
    </row>
    <row r="662" spans="11:12" x14ac:dyDescent="0.25">
      <c r="K662" s="215"/>
      <c r="L662" s="215"/>
    </row>
    <row r="663" spans="11:12" x14ac:dyDescent="0.25">
      <c r="K663" s="215"/>
      <c r="L663" s="215"/>
    </row>
    <row r="664" spans="11:12" x14ac:dyDescent="0.25">
      <c r="K664" s="215"/>
      <c r="L664" s="215"/>
    </row>
    <row r="665" spans="11:12" x14ac:dyDescent="0.25">
      <c r="K665" s="215"/>
      <c r="L665" s="215"/>
    </row>
    <row r="666" spans="11:12" x14ac:dyDescent="0.25">
      <c r="K666" s="215"/>
      <c r="L666" s="215"/>
    </row>
    <row r="667" spans="11:12" x14ac:dyDescent="0.25">
      <c r="K667" s="215"/>
      <c r="L667" s="215"/>
    </row>
    <row r="668" spans="11:12" x14ac:dyDescent="0.25">
      <c r="K668" s="215"/>
      <c r="L668" s="215"/>
    </row>
    <row r="669" spans="11:12" x14ac:dyDescent="0.25">
      <c r="K669" s="215"/>
      <c r="L669" s="215"/>
    </row>
    <row r="670" spans="11:12" x14ac:dyDescent="0.25">
      <c r="K670" s="215"/>
      <c r="L670" s="215"/>
    </row>
    <row r="671" spans="11:12" x14ac:dyDescent="0.25">
      <c r="K671" s="215"/>
      <c r="L671" s="215"/>
    </row>
    <row r="672" spans="11:12" x14ac:dyDescent="0.25">
      <c r="K672" s="215"/>
      <c r="L672" s="215"/>
    </row>
    <row r="673" spans="11:12" x14ac:dyDescent="0.25">
      <c r="K673" s="215"/>
      <c r="L673" s="215"/>
    </row>
    <row r="674" spans="11:12" x14ac:dyDescent="0.25">
      <c r="K674" s="215"/>
      <c r="L674" s="215"/>
    </row>
    <row r="675" spans="11:12" x14ac:dyDescent="0.25">
      <c r="K675" s="215"/>
      <c r="L675" s="215"/>
    </row>
    <row r="676" spans="11:12" x14ac:dyDescent="0.25">
      <c r="K676" s="215"/>
      <c r="L676" s="215"/>
    </row>
    <row r="677" spans="11:12" x14ac:dyDescent="0.25">
      <c r="K677" s="215"/>
      <c r="L677" s="215"/>
    </row>
    <row r="678" spans="11:12" x14ac:dyDescent="0.25">
      <c r="K678" s="215"/>
      <c r="L678" s="215"/>
    </row>
    <row r="679" spans="11:12" x14ac:dyDescent="0.25">
      <c r="K679" s="215"/>
      <c r="L679" s="215"/>
    </row>
    <row r="680" spans="11:12" x14ac:dyDescent="0.25">
      <c r="K680" s="215"/>
      <c r="L680" s="215"/>
    </row>
    <row r="681" spans="11:12" x14ac:dyDescent="0.25">
      <c r="K681" s="215"/>
      <c r="L681" s="215"/>
    </row>
    <row r="682" spans="11:12" x14ac:dyDescent="0.25">
      <c r="K682" s="215"/>
      <c r="L682" s="215"/>
    </row>
    <row r="683" spans="11:12" x14ac:dyDescent="0.25">
      <c r="K683" s="215"/>
      <c r="L683" s="215"/>
    </row>
    <row r="684" spans="11:12" x14ac:dyDescent="0.25">
      <c r="K684" s="215"/>
      <c r="L684" s="215"/>
    </row>
    <row r="685" spans="11:12" x14ac:dyDescent="0.25">
      <c r="K685" s="215"/>
      <c r="L685" s="215"/>
    </row>
    <row r="686" spans="11:12" x14ac:dyDescent="0.25">
      <c r="K686" s="215"/>
      <c r="L686" s="215"/>
    </row>
    <row r="687" spans="11:12" x14ac:dyDescent="0.25">
      <c r="K687" s="215"/>
      <c r="L687" s="215"/>
    </row>
    <row r="688" spans="11:12" x14ac:dyDescent="0.25">
      <c r="K688" s="215"/>
      <c r="L688" s="215"/>
    </row>
    <row r="689" spans="11:12" x14ac:dyDescent="0.25">
      <c r="K689" s="215"/>
      <c r="L689" s="215"/>
    </row>
    <row r="690" spans="11:12" x14ac:dyDescent="0.25">
      <c r="K690" s="215"/>
      <c r="L690" s="215"/>
    </row>
    <row r="691" spans="11:12" x14ac:dyDescent="0.25">
      <c r="K691" s="215"/>
      <c r="L691" s="215"/>
    </row>
    <row r="692" spans="11:12" x14ac:dyDescent="0.25">
      <c r="K692" s="215"/>
      <c r="L692" s="215"/>
    </row>
    <row r="693" spans="11:12" x14ac:dyDescent="0.25">
      <c r="K693" s="215"/>
      <c r="L693" s="215"/>
    </row>
    <row r="694" spans="11:12" x14ac:dyDescent="0.25">
      <c r="K694" s="215"/>
      <c r="L694" s="215"/>
    </row>
    <row r="695" spans="11:12" x14ac:dyDescent="0.25">
      <c r="K695" s="215"/>
      <c r="L695" s="215"/>
    </row>
    <row r="696" spans="11:12" x14ac:dyDescent="0.25">
      <c r="K696" s="215"/>
      <c r="L696" s="215"/>
    </row>
    <row r="697" spans="11:12" x14ac:dyDescent="0.25">
      <c r="K697" s="215"/>
      <c r="L697" s="215"/>
    </row>
    <row r="698" spans="11:12" x14ac:dyDescent="0.25">
      <c r="K698" s="215"/>
      <c r="L698" s="215"/>
    </row>
    <row r="699" spans="11:12" x14ac:dyDescent="0.25">
      <c r="K699" s="215"/>
      <c r="L699" s="215"/>
    </row>
    <row r="700" spans="11:12" x14ac:dyDescent="0.25">
      <c r="K700" s="215"/>
      <c r="L700" s="215"/>
    </row>
    <row r="701" spans="11:12" x14ac:dyDescent="0.25">
      <c r="K701" s="215"/>
      <c r="L701" s="215"/>
    </row>
    <row r="702" spans="11:12" x14ac:dyDescent="0.25">
      <c r="K702" s="215"/>
      <c r="L702" s="215"/>
    </row>
    <row r="703" spans="11:12" x14ac:dyDescent="0.25">
      <c r="K703" s="215"/>
      <c r="L703" s="215"/>
    </row>
    <row r="704" spans="11:12" x14ac:dyDescent="0.25">
      <c r="K704" s="215"/>
      <c r="L704" s="215"/>
    </row>
    <row r="705" spans="11:12" x14ac:dyDescent="0.25">
      <c r="K705" s="215"/>
      <c r="L705" s="215"/>
    </row>
    <row r="706" spans="11:12" x14ac:dyDescent="0.25">
      <c r="K706" s="215"/>
      <c r="L706" s="215"/>
    </row>
    <row r="707" spans="11:12" x14ac:dyDescent="0.25">
      <c r="K707" s="215"/>
      <c r="L707" s="215"/>
    </row>
    <row r="708" spans="11:12" x14ac:dyDescent="0.25">
      <c r="K708" s="215"/>
      <c r="L708" s="215"/>
    </row>
    <row r="709" spans="11:12" x14ac:dyDescent="0.25">
      <c r="K709" s="215"/>
      <c r="L709" s="215"/>
    </row>
    <row r="710" spans="11:12" x14ac:dyDescent="0.25">
      <c r="K710" s="215"/>
      <c r="L710" s="215"/>
    </row>
    <row r="711" spans="11:12" x14ac:dyDescent="0.25">
      <c r="K711" s="215"/>
      <c r="L711" s="215"/>
    </row>
    <row r="712" spans="11:12" x14ac:dyDescent="0.25">
      <c r="K712" s="215"/>
      <c r="L712" s="215"/>
    </row>
    <row r="713" spans="11:12" x14ac:dyDescent="0.25">
      <c r="K713" s="215"/>
      <c r="L713" s="215"/>
    </row>
    <row r="714" spans="11:12" x14ac:dyDescent="0.25">
      <c r="K714" s="215"/>
      <c r="L714" s="215"/>
    </row>
    <row r="715" spans="11:12" x14ac:dyDescent="0.25">
      <c r="K715" s="215"/>
      <c r="L715" s="215"/>
    </row>
    <row r="716" spans="11:12" x14ac:dyDescent="0.25">
      <c r="K716" s="215"/>
      <c r="L716" s="215"/>
    </row>
    <row r="717" spans="11:12" x14ac:dyDescent="0.25">
      <c r="K717" s="215"/>
      <c r="L717" s="215"/>
    </row>
    <row r="718" spans="11:12" x14ac:dyDescent="0.25">
      <c r="K718" s="215"/>
      <c r="L718" s="215"/>
    </row>
    <row r="719" spans="11:12" x14ac:dyDescent="0.25">
      <c r="K719" s="215"/>
      <c r="L719" s="215"/>
    </row>
    <row r="720" spans="11:12" x14ac:dyDescent="0.25">
      <c r="K720" s="215"/>
      <c r="L720" s="215"/>
    </row>
    <row r="721" spans="11:12" x14ac:dyDescent="0.25">
      <c r="K721" s="215"/>
      <c r="L721" s="215"/>
    </row>
    <row r="722" spans="11:12" x14ac:dyDescent="0.25">
      <c r="K722" s="215"/>
      <c r="L722" s="215"/>
    </row>
    <row r="723" spans="11:12" x14ac:dyDescent="0.25">
      <c r="K723" s="215"/>
      <c r="L723" s="215"/>
    </row>
    <row r="724" spans="11:12" x14ac:dyDescent="0.25">
      <c r="K724" s="215"/>
      <c r="L724" s="215"/>
    </row>
    <row r="725" spans="11:12" x14ac:dyDescent="0.25">
      <c r="K725" s="215"/>
      <c r="L725" s="215"/>
    </row>
    <row r="726" spans="11:12" x14ac:dyDescent="0.25">
      <c r="K726" s="215"/>
      <c r="L726" s="215"/>
    </row>
    <row r="727" spans="11:12" x14ac:dyDescent="0.25">
      <c r="K727" s="215"/>
      <c r="L727" s="215"/>
    </row>
    <row r="728" spans="11:12" x14ac:dyDescent="0.25">
      <c r="K728" s="215"/>
      <c r="L728" s="215"/>
    </row>
    <row r="729" spans="11:12" x14ac:dyDescent="0.25">
      <c r="K729" s="215"/>
      <c r="L729" s="215"/>
    </row>
    <row r="730" spans="11:12" x14ac:dyDescent="0.25">
      <c r="K730" s="215"/>
      <c r="L730" s="215"/>
    </row>
    <row r="731" spans="11:12" x14ac:dyDescent="0.25">
      <c r="K731" s="215"/>
      <c r="L731" s="215"/>
    </row>
    <row r="732" spans="11:12" x14ac:dyDescent="0.25">
      <c r="K732" s="215"/>
      <c r="L732" s="215"/>
    </row>
    <row r="733" spans="11:12" x14ac:dyDescent="0.25">
      <c r="K733" s="215"/>
      <c r="L733" s="215"/>
    </row>
    <row r="734" spans="11:12" x14ac:dyDescent="0.25">
      <c r="K734" s="215"/>
      <c r="L734" s="215"/>
    </row>
    <row r="735" spans="11:12" x14ac:dyDescent="0.25">
      <c r="K735" s="215"/>
      <c r="L735" s="215"/>
    </row>
    <row r="736" spans="11:12" x14ac:dyDescent="0.25">
      <c r="K736" s="215"/>
      <c r="L736" s="215"/>
    </row>
    <row r="737" spans="11:12" x14ac:dyDescent="0.25">
      <c r="K737" s="215"/>
      <c r="L737" s="215"/>
    </row>
    <row r="738" spans="11:12" x14ac:dyDescent="0.25">
      <c r="K738" s="215"/>
      <c r="L738" s="215"/>
    </row>
    <row r="739" spans="11:12" x14ac:dyDescent="0.25">
      <c r="K739" s="215"/>
      <c r="L739" s="215"/>
    </row>
    <row r="740" spans="11:12" x14ac:dyDescent="0.25">
      <c r="K740" s="215"/>
      <c r="L740" s="215"/>
    </row>
    <row r="741" spans="11:12" x14ac:dyDescent="0.25">
      <c r="K741" s="215"/>
      <c r="L741" s="215"/>
    </row>
    <row r="742" spans="11:12" x14ac:dyDescent="0.25">
      <c r="K742" s="215"/>
      <c r="L742" s="215"/>
    </row>
    <row r="743" spans="11:12" x14ac:dyDescent="0.25">
      <c r="K743" s="215"/>
      <c r="L743" s="215"/>
    </row>
    <row r="744" spans="11:12" x14ac:dyDescent="0.25">
      <c r="K744" s="215"/>
      <c r="L744" s="215"/>
    </row>
    <row r="745" spans="11:12" x14ac:dyDescent="0.25">
      <c r="K745" s="215"/>
      <c r="L745" s="215"/>
    </row>
    <row r="746" spans="11:12" x14ac:dyDescent="0.25">
      <c r="K746" s="215"/>
      <c r="L746" s="215"/>
    </row>
    <row r="747" spans="11:12" x14ac:dyDescent="0.25">
      <c r="K747" s="215"/>
      <c r="L747" s="215"/>
    </row>
    <row r="748" spans="11:12" x14ac:dyDescent="0.25">
      <c r="K748" s="215"/>
      <c r="L748" s="215"/>
    </row>
    <row r="749" spans="11:12" x14ac:dyDescent="0.25">
      <c r="K749" s="215"/>
      <c r="L749" s="215"/>
    </row>
    <row r="750" spans="11:12" x14ac:dyDescent="0.25">
      <c r="K750" s="215"/>
      <c r="L750" s="215"/>
    </row>
    <row r="751" spans="11:12" x14ac:dyDescent="0.25">
      <c r="K751" s="215"/>
      <c r="L751" s="215"/>
    </row>
    <row r="752" spans="11:12" x14ac:dyDescent="0.25">
      <c r="K752" s="215"/>
      <c r="L752" s="215"/>
    </row>
    <row r="753" spans="11:12" x14ac:dyDescent="0.25">
      <c r="K753" s="215"/>
      <c r="L753" s="215"/>
    </row>
    <row r="754" spans="11:12" x14ac:dyDescent="0.25">
      <c r="K754" s="215"/>
      <c r="L754" s="215"/>
    </row>
    <row r="755" spans="11:12" x14ac:dyDescent="0.25">
      <c r="K755" s="215"/>
      <c r="L755" s="215"/>
    </row>
    <row r="756" spans="11:12" x14ac:dyDescent="0.25">
      <c r="K756" s="215"/>
      <c r="L756" s="215"/>
    </row>
    <row r="757" spans="11:12" x14ac:dyDescent="0.25">
      <c r="K757" s="215"/>
      <c r="L757" s="215"/>
    </row>
    <row r="758" spans="11:12" x14ac:dyDescent="0.25">
      <c r="K758" s="215"/>
      <c r="L758" s="215"/>
    </row>
    <row r="759" spans="11:12" x14ac:dyDescent="0.25">
      <c r="K759" s="215"/>
      <c r="L759" s="215"/>
    </row>
    <row r="760" spans="11:12" x14ac:dyDescent="0.25">
      <c r="K760" s="215"/>
      <c r="L760" s="215"/>
    </row>
    <row r="761" spans="11:12" x14ac:dyDescent="0.25">
      <c r="K761" s="215"/>
      <c r="L761" s="215"/>
    </row>
    <row r="762" spans="11:12" x14ac:dyDescent="0.25">
      <c r="K762" s="215"/>
      <c r="L762" s="215"/>
    </row>
    <row r="763" spans="11:12" x14ac:dyDescent="0.25">
      <c r="K763" s="215"/>
      <c r="L763" s="215"/>
    </row>
    <row r="764" spans="11:12" x14ac:dyDescent="0.25">
      <c r="K764" s="215"/>
      <c r="L764" s="215"/>
    </row>
    <row r="765" spans="11:12" x14ac:dyDescent="0.25">
      <c r="K765" s="215"/>
      <c r="L765" s="215"/>
    </row>
    <row r="766" spans="11:12" x14ac:dyDescent="0.25">
      <c r="K766" s="215"/>
      <c r="L766" s="215"/>
    </row>
    <row r="767" spans="11:12" x14ac:dyDescent="0.25">
      <c r="K767" s="215"/>
      <c r="L767" s="215"/>
    </row>
    <row r="768" spans="11:12" x14ac:dyDescent="0.25">
      <c r="K768" s="215"/>
      <c r="L768" s="215"/>
    </row>
    <row r="769" spans="11:12" x14ac:dyDescent="0.25">
      <c r="K769" s="215"/>
      <c r="L769" s="215"/>
    </row>
    <row r="770" spans="11:12" x14ac:dyDescent="0.25">
      <c r="K770" s="215"/>
      <c r="L770" s="215"/>
    </row>
    <row r="771" spans="11:12" x14ac:dyDescent="0.25">
      <c r="K771" s="215"/>
      <c r="L771" s="215"/>
    </row>
    <row r="772" spans="11:12" x14ac:dyDescent="0.25">
      <c r="K772" s="215"/>
      <c r="L772" s="215"/>
    </row>
    <row r="773" spans="11:12" x14ac:dyDescent="0.25">
      <c r="K773" s="215"/>
      <c r="L773" s="215"/>
    </row>
    <row r="774" spans="11:12" x14ac:dyDescent="0.25">
      <c r="K774" s="215"/>
      <c r="L774" s="215"/>
    </row>
    <row r="775" spans="11:12" x14ac:dyDescent="0.25">
      <c r="K775" s="215"/>
      <c r="L775" s="215"/>
    </row>
    <row r="776" spans="11:12" x14ac:dyDescent="0.25">
      <c r="K776" s="215"/>
      <c r="L776" s="215"/>
    </row>
    <row r="777" spans="11:12" x14ac:dyDescent="0.25">
      <c r="K777" s="215"/>
      <c r="L777" s="215"/>
    </row>
    <row r="778" spans="11:12" x14ac:dyDescent="0.25">
      <c r="K778" s="215"/>
      <c r="L778" s="215"/>
    </row>
    <row r="779" spans="11:12" x14ac:dyDescent="0.25">
      <c r="K779" s="215"/>
      <c r="L779" s="215"/>
    </row>
    <row r="780" spans="11:12" x14ac:dyDescent="0.25">
      <c r="K780" s="215"/>
      <c r="L780" s="215"/>
    </row>
    <row r="781" spans="11:12" x14ac:dyDescent="0.25">
      <c r="K781" s="215"/>
      <c r="L781" s="215"/>
    </row>
    <row r="782" spans="11:12" x14ac:dyDescent="0.25">
      <c r="K782" s="215"/>
      <c r="L782" s="215"/>
    </row>
    <row r="783" spans="11:12" x14ac:dyDescent="0.25">
      <c r="K783" s="215"/>
      <c r="L783" s="215"/>
    </row>
    <row r="784" spans="11:12" x14ac:dyDescent="0.25">
      <c r="K784" s="215"/>
      <c r="L784" s="215"/>
    </row>
    <row r="785" spans="11:12" x14ac:dyDescent="0.25">
      <c r="K785" s="215"/>
      <c r="L785" s="215"/>
    </row>
    <row r="786" spans="11:12" x14ac:dyDescent="0.25">
      <c r="K786" s="215"/>
      <c r="L786" s="215"/>
    </row>
    <row r="787" spans="11:12" x14ac:dyDescent="0.25">
      <c r="K787" s="215"/>
      <c r="L787" s="215"/>
    </row>
    <row r="788" spans="11:12" x14ac:dyDescent="0.25">
      <c r="K788" s="215"/>
      <c r="L788" s="215"/>
    </row>
    <row r="789" spans="11:12" x14ac:dyDescent="0.25">
      <c r="K789" s="215"/>
      <c r="L789" s="215"/>
    </row>
    <row r="790" spans="11:12" x14ac:dyDescent="0.25">
      <c r="K790" s="215"/>
      <c r="L790" s="215"/>
    </row>
    <row r="791" spans="11:12" x14ac:dyDescent="0.25">
      <c r="K791" s="215"/>
      <c r="L791" s="215"/>
    </row>
    <row r="792" spans="11:12" x14ac:dyDescent="0.25">
      <c r="K792" s="215"/>
      <c r="L792" s="215"/>
    </row>
    <row r="793" spans="11:12" x14ac:dyDescent="0.25">
      <c r="K793" s="215"/>
      <c r="L793" s="215"/>
    </row>
    <row r="794" spans="11:12" x14ac:dyDescent="0.25">
      <c r="K794" s="215"/>
      <c r="L794" s="215"/>
    </row>
    <row r="795" spans="11:12" x14ac:dyDescent="0.25">
      <c r="K795" s="215"/>
      <c r="L795" s="215"/>
    </row>
    <row r="796" spans="11:12" x14ac:dyDescent="0.25">
      <c r="K796" s="215"/>
      <c r="L796" s="215"/>
    </row>
    <row r="797" spans="11:12" x14ac:dyDescent="0.25">
      <c r="K797" s="215"/>
      <c r="L797" s="215"/>
    </row>
    <row r="798" spans="11:12" x14ac:dyDescent="0.25">
      <c r="K798" s="215"/>
      <c r="L798" s="215"/>
    </row>
    <row r="799" spans="11:12" x14ac:dyDescent="0.25">
      <c r="K799" s="215"/>
      <c r="L799" s="215"/>
    </row>
    <row r="800" spans="11:12" x14ac:dyDescent="0.25">
      <c r="K800" s="215"/>
      <c r="L800" s="215"/>
    </row>
    <row r="801" spans="11:12" x14ac:dyDescent="0.25">
      <c r="K801" s="215"/>
      <c r="L801" s="215"/>
    </row>
    <row r="802" spans="11:12" x14ac:dyDescent="0.25">
      <c r="K802" s="215"/>
      <c r="L802" s="215"/>
    </row>
    <row r="803" spans="11:12" x14ac:dyDescent="0.25">
      <c r="K803" s="215"/>
      <c r="L803" s="215"/>
    </row>
    <row r="804" spans="11:12" x14ac:dyDescent="0.25">
      <c r="K804" s="215"/>
      <c r="L804" s="215"/>
    </row>
    <row r="805" spans="11:12" x14ac:dyDescent="0.25">
      <c r="K805" s="215"/>
      <c r="L805" s="215"/>
    </row>
    <row r="806" spans="11:12" x14ac:dyDescent="0.25">
      <c r="K806" s="215"/>
      <c r="L806" s="215"/>
    </row>
    <row r="807" spans="11:12" x14ac:dyDescent="0.25">
      <c r="K807" s="215"/>
      <c r="L807" s="215"/>
    </row>
    <row r="808" spans="11:12" x14ac:dyDescent="0.25">
      <c r="K808" s="215"/>
      <c r="L808" s="215"/>
    </row>
    <row r="809" spans="11:12" x14ac:dyDescent="0.25">
      <c r="K809" s="215"/>
      <c r="L809" s="215"/>
    </row>
    <row r="810" spans="11:12" x14ac:dyDescent="0.25">
      <c r="K810" s="215"/>
      <c r="L810" s="215"/>
    </row>
    <row r="811" spans="11:12" x14ac:dyDescent="0.25">
      <c r="K811" s="215"/>
      <c r="L811" s="215"/>
    </row>
    <row r="812" spans="11:12" x14ac:dyDescent="0.25">
      <c r="K812" s="215"/>
      <c r="L812" s="215"/>
    </row>
    <row r="813" spans="11:12" x14ac:dyDescent="0.25">
      <c r="K813" s="215"/>
      <c r="L813" s="215"/>
    </row>
    <row r="814" spans="11:12" x14ac:dyDescent="0.25">
      <c r="K814" s="215"/>
      <c r="L814" s="215"/>
    </row>
    <row r="815" spans="11:12" x14ac:dyDescent="0.25">
      <c r="K815" s="215"/>
      <c r="L815" s="215"/>
    </row>
    <row r="816" spans="11:12" x14ac:dyDescent="0.25">
      <c r="K816" s="215"/>
      <c r="L816" s="215"/>
    </row>
    <row r="817" spans="11:12" x14ac:dyDescent="0.25">
      <c r="K817" s="215"/>
      <c r="L817" s="215"/>
    </row>
    <row r="818" spans="11:12" x14ac:dyDescent="0.25">
      <c r="K818" s="215"/>
      <c r="L818" s="215"/>
    </row>
    <row r="819" spans="11:12" x14ac:dyDescent="0.25">
      <c r="K819" s="215"/>
      <c r="L819" s="215"/>
    </row>
    <row r="820" spans="11:12" x14ac:dyDescent="0.25">
      <c r="K820" s="215"/>
      <c r="L820" s="215"/>
    </row>
    <row r="821" spans="11:12" x14ac:dyDescent="0.25">
      <c r="K821" s="215"/>
      <c r="L821" s="215"/>
    </row>
    <row r="822" spans="11:12" x14ac:dyDescent="0.25">
      <c r="K822" s="215"/>
      <c r="L822" s="215"/>
    </row>
    <row r="823" spans="11:12" x14ac:dyDescent="0.25">
      <c r="K823" s="215"/>
      <c r="L823" s="215"/>
    </row>
    <row r="824" spans="11:12" x14ac:dyDescent="0.25">
      <c r="K824" s="215"/>
      <c r="L824" s="215"/>
    </row>
    <row r="825" spans="11:12" x14ac:dyDescent="0.25">
      <c r="K825" s="215"/>
      <c r="L825" s="215"/>
    </row>
    <row r="826" spans="11:12" x14ac:dyDescent="0.25">
      <c r="K826" s="215"/>
      <c r="L826" s="215"/>
    </row>
    <row r="827" spans="11:12" x14ac:dyDescent="0.25">
      <c r="K827" s="215"/>
      <c r="L827" s="215"/>
    </row>
    <row r="828" spans="11:12" x14ac:dyDescent="0.25">
      <c r="K828" s="215"/>
      <c r="L828" s="215"/>
    </row>
    <row r="829" spans="11:12" x14ac:dyDescent="0.25">
      <c r="K829" s="215"/>
      <c r="L829" s="215"/>
    </row>
    <row r="830" spans="11:12" x14ac:dyDescent="0.25">
      <c r="K830" s="215"/>
      <c r="L830" s="215"/>
    </row>
    <row r="831" spans="11:12" x14ac:dyDescent="0.25">
      <c r="K831" s="215"/>
      <c r="L831" s="215"/>
    </row>
    <row r="832" spans="11:12" x14ac:dyDescent="0.25">
      <c r="K832" s="215"/>
      <c r="L832" s="215"/>
    </row>
    <row r="833" spans="11:12" x14ac:dyDescent="0.25">
      <c r="K833" s="215"/>
      <c r="L833" s="215"/>
    </row>
    <row r="834" spans="11:12" x14ac:dyDescent="0.25">
      <c r="K834" s="215"/>
      <c r="L834" s="215"/>
    </row>
    <row r="835" spans="11:12" x14ac:dyDescent="0.25">
      <c r="K835" s="215"/>
      <c r="L835" s="215"/>
    </row>
    <row r="836" spans="11:12" x14ac:dyDescent="0.25">
      <c r="K836" s="215"/>
      <c r="L836" s="215"/>
    </row>
    <row r="837" spans="11:12" x14ac:dyDescent="0.25">
      <c r="K837" s="215"/>
      <c r="L837" s="215"/>
    </row>
    <row r="838" spans="11:12" x14ac:dyDescent="0.25">
      <c r="K838" s="215"/>
      <c r="L838" s="215"/>
    </row>
    <row r="839" spans="11:12" x14ac:dyDescent="0.25">
      <c r="K839" s="215"/>
      <c r="L839" s="215"/>
    </row>
    <row r="840" spans="11:12" x14ac:dyDescent="0.25">
      <c r="K840" s="215"/>
      <c r="L840" s="215"/>
    </row>
    <row r="841" spans="11:12" x14ac:dyDescent="0.25">
      <c r="K841" s="215"/>
      <c r="L841" s="215"/>
    </row>
    <row r="842" spans="11:12" x14ac:dyDescent="0.25">
      <c r="K842" s="215"/>
      <c r="L842" s="215"/>
    </row>
    <row r="843" spans="11:12" x14ac:dyDescent="0.25">
      <c r="K843" s="215"/>
      <c r="L843" s="215"/>
    </row>
    <row r="844" spans="11:12" x14ac:dyDescent="0.25">
      <c r="K844" s="215"/>
      <c r="L844" s="215"/>
    </row>
    <row r="845" spans="11:12" x14ac:dyDescent="0.25">
      <c r="K845" s="215"/>
      <c r="L845" s="215"/>
    </row>
    <row r="846" spans="11:12" x14ac:dyDescent="0.25">
      <c r="K846" s="215"/>
      <c r="L846" s="215"/>
    </row>
    <row r="847" spans="11:12" x14ac:dyDescent="0.25">
      <c r="K847" s="215"/>
      <c r="L847" s="215"/>
    </row>
    <row r="848" spans="11:12" x14ac:dyDescent="0.25">
      <c r="K848" s="215"/>
      <c r="L848" s="215"/>
    </row>
    <row r="849" spans="11:12" x14ac:dyDescent="0.25">
      <c r="K849" s="215"/>
      <c r="L849" s="215"/>
    </row>
    <row r="850" spans="11:12" x14ac:dyDescent="0.25">
      <c r="K850" s="215"/>
      <c r="L850" s="215"/>
    </row>
    <row r="851" spans="11:12" x14ac:dyDescent="0.25">
      <c r="K851" s="215"/>
      <c r="L851" s="215"/>
    </row>
    <row r="852" spans="11:12" x14ac:dyDescent="0.25">
      <c r="K852" s="215"/>
      <c r="L852" s="215"/>
    </row>
    <row r="853" spans="11:12" x14ac:dyDescent="0.25">
      <c r="K853" s="215"/>
      <c r="L853" s="215"/>
    </row>
    <row r="854" spans="11:12" x14ac:dyDescent="0.25">
      <c r="K854" s="215"/>
      <c r="L854" s="215"/>
    </row>
    <row r="855" spans="11:12" x14ac:dyDescent="0.25">
      <c r="K855" s="215"/>
      <c r="L855" s="215"/>
    </row>
    <row r="856" spans="11:12" x14ac:dyDescent="0.25">
      <c r="K856" s="215"/>
      <c r="L856" s="215"/>
    </row>
    <row r="857" spans="11:12" x14ac:dyDescent="0.25">
      <c r="K857" s="215"/>
      <c r="L857" s="215"/>
    </row>
    <row r="858" spans="11:12" x14ac:dyDescent="0.25">
      <c r="K858" s="215"/>
      <c r="L858" s="215"/>
    </row>
    <row r="859" spans="11:12" x14ac:dyDescent="0.25">
      <c r="K859" s="215"/>
      <c r="L859" s="215"/>
    </row>
    <row r="860" spans="11:12" x14ac:dyDescent="0.25">
      <c r="K860" s="215"/>
      <c r="L860" s="215"/>
    </row>
    <row r="861" spans="11:12" x14ac:dyDescent="0.25">
      <c r="K861" s="215"/>
      <c r="L861" s="215"/>
    </row>
    <row r="862" spans="11:12" x14ac:dyDescent="0.25">
      <c r="K862" s="215"/>
      <c r="L862" s="215"/>
    </row>
    <row r="863" spans="11:12" x14ac:dyDescent="0.25">
      <c r="K863" s="215"/>
      <c r="L863" s="215"/>
    </row>
    <row r="864" spans="11:12" x14ac:dyDescent="0.25">
      <c r="K864" s="215"/>
      <c r="L864" s="215"/>
    </row>
    <row r="865" spans="11:12" x14ac:dyDescent="0.25">
      <c r="K865" s="215"/>
      <c r="L865" s="215"/>
    </row>
    <row r="866" spans="11:12" x14ac:dyDescent="0.25">
      <c r="K866" s="215"/>
      <c r="L866" s="215"/>
    </row>
    <row r="867" spans="11:12" x14ac:dyDescent="0.25">
      <c r="K867" s="215"/>
      <c r="L867" s="215"/>
    </row>
    <row r="868" spans="11:12" x14ac:dyDescent="0.25">
      <c r="K868" s="215"/>
      <c r="L868" s="215"/>
    </row>
    <row r="869" spans="11:12" x14ac:dyDescent="0.25">
      <c r="K869" s="215"/>
      <c r="L869" s="215"/>
    </row>
    <row r="870" spans="11:12" x14ac:dyDescent="0.25">
      <c r="K870" s="215"/>
      <c r="L870" s="215"/>
    </row>
    <row r="871" spans="11:12" x14ac:dyDescent="0.25">
      <c r="K871" s="215"/>
      <c r="L871" s="215"/>
    </row>
    <row r="872" spans="11:12" x14ac:dyDescent="0.25">
      <c r="K872" s="215"/>
      <c r="L872" s="215"/>
    </row>
    <row r="873" spans="11:12" x14ac:dyDescent="0.25">
      <c r="K873" s="215"/>
      <c r="L873" s="215"/>
    </row>
    <row r="874" spans="11:12" x14ac:dyDescent="0.25">
      <c r="K874" s="215"/>
      <c r="L874" s="215"/>
    </row>
    <row r="875" spans="11:12" x14ac:dyDescent="0.25">
      <c r="K875" s="215"/>
      <c r="L875" s="215"/>
    </row>
    <row r="876" spans="11:12" x14ac:dyDescent="0.25">
      <c r="K876" s="215"/>
      <c r="L876" s="215"/>
    </row>
    <row r="877" spans="11:12" x14ac:dyDescent="0.25">
      <c r="K877" s="215"/>
      <c r="L877" s="215"/>
    </row>
    <row r="878" spans="11:12" x14ac:dyDescent="0.25">
      <c r="K878" s="215"/>
      <c r="L878" s="215"/>
    </row>
    <row r="879" spans="11:12" x14ac:dyDescent="0.25">
      <c r="K879" s="215"/>
      <c r="L879" s="215"/>
    </row>
    <row r="880" spans="11:12" x14ac:dyDescent="0.25">
      <c r="K880" s="215"/>
      <c r="L880" s="215"/>
    </row>
    <row r="881" spans="11:12" x14ac:dyDescent="0.25">
      <c r="K881" s="215"/>
      <c r="L881" s="215"/>
    </row>
    <row r="882" spans="11:12" x14ac:dyDescent="0.25">
      <c r="K882" s="215"/>
      <c r="L882" s="215"/>
    </row>
    <row r="883" spans="11:12" x14ac:dyDescent="0.25">
      <c r="K883" s="215"/>
      <c r="L883" s="215"/>
    </row>
    <row r="884" spans="11:12" x14ac:dyDescent="0.25">
      <c r="K884" s="215"/>
      <c r="L884" s="215"/>
    </row>
    <row r="885" spans="11:12" x14ac:dyDescent="0.25">
      <c r="K885" s="215"/>
      <c r="L885" s="215"/>
    </row>
    <row r="886" spans="11:12" x14ac:dyDescent="0.25">
      <c r="K886" s="215"/>
      <c r="L886" s="215"/>
    </row>
    <row r="887" spans="11:12" x14ac:dyDescent="0.25">
      <c r="K887" s="215"/>
      <c r="L887" s="215"/>
    </row>
    <row r="888" spans="11:12" x14ac:dyDescent="0.25">
      <c r="K888" s="215"/>
      <c r="L888" s="215"/>
    </row>
    <row r="889" spans="11:12" x14ac:dyDescent="0.25">
      <c r="K889" s="215"/>
      <c r="L889" s="215"/>
    </row>
    <row r="890" spans="11:12" x14ac:dyDescent="0.25">
      <c r="K890" s="215"/>
      <c r="L890" s="215"/>
    </row>
    <row r="891" spans="11:12" x14ac:dyDescent="0.25">
      <c r="K891" s="215"/>
      <c r="L891" s="215"/>
    </row>
    <row r="892" spans="11:12" x14ac:dyDescent="0.25">
      <c r="K892" s="215"/>
      <c r="L892" s="215"/>
    </row>
    <row r="893" spans="11:12" x14ac:dyDescent="0.25">
      <c r="K893" s="215"/>
      <c r="L893" s="215"/>
    </row>
    <row r="894" spans="11:12" x14ac:dyDescent="0.25">
      <c r="K894" s="215"/>
      <c r="L894" s="215"/>
    </row>
    <row r="895" spans="11:12" x14ac:dyDescent="0.25">
      <c r="K895" s="215"/>
      <c r="L895" s="215"/>
    </row>
    <row r="896" spans="11:12" x14ac:dyDescent="0.25">
      <c r="K896" s="215"/>
      <c r="L896" s="215"/>
    </row>
    <row r="897" spans="11:12" x14ac:dyDescent="0.25">
      <c r="K897" s="215"/>
      <c r="L897" s="215"/>
    </row>
    <row r="898" spans="11:12" x14ac:dyDescent="0.25">
      <c r="K898" s="215"/>
      <c r="L898" s="215"/>
    </row>
    <row r="899" spans="11:12" x14ac:dyDescent="0.25">
      <c r="K899" s="215"/>
      <c r="L899" s="215"/>
    </row>
    <row r="900" spans="11:12" x14ac:dyDescent="0.25">
      <c r="K900" s="215"/>
      <c r="L900" s="215"/>
    </row>
    <row r="901" spans="11:12" x14ac:dyDescent="0.25">
      <c r="K901" s="215"/>
      <c r="L901" s="215"/>
    </row>
    <row r="902" spans="11:12" x14ac:dyDescent="0.25">
      <c r="K902" s="215"/>
      <c r="L902" s="215"/>
    </row>
    <row r="903" spans="11:12" x14ac:dyDescent="0.25">
      <c r="K903" s="215"/>
      <c r="L903" s="215"/>
    </row>
    <row r="904" spans="11:12" x14ac:dyDescent="0.25">
      <c r="K904" s="215"/>
      <c r="L904" s="215"/>
    </row>
    <row r="905" spans="11:12" x14ac:dyDescent="0.25">
      <c r="K905" s="215"/>
      <c r="L905" s="215"/>
    </row>
    <row r="906" spans="11:12" x14ac:dyDescent="0.25">
      <c r="K906" s="215"/>
      <c r="L906" s="215"/>
    </row>
    <row r="907" spans="11:12" x14ac:dyDescent="0.25">
      <c r="K907" s="215"/>
      <c r="L907" s="215"/>
    </row>
    <row r="908" spans="11:12" x14ac:dyDescent="0.25">
      <c r="K908" s="215"/>
      <c r="L908" s="215"/>
    </row>
    <row r="909" spans="11:12" x14ac:dyDescent="0.25">
      <c r="K909" s="215"/>
      <c r="L909" s="215"/>
    </row>
    <row r="910" spans="11:12" x14ac:dyDescent="0.25">
      <c r="K910" s="215"/>
      <c r="L910" s="215"/>
    </row>
    <row r="911" spans="11:12" x14ac:dyDescent="0.25">
      <c r="K911" s="215"/>
      <c r="L911" s="215"/>
    </row>
    <row r="912" spans="11:12" x14ac:dyDescent="0.25">
      <c r="K912" s="215"/>
      <c r="L912" s="215"/>
    </row>
    <row r="913" spans="11:12" x14ac:dyDescent="0.25">
      <c r="K913" s="215"/>
      <c r="L913" s="215"/>
    </row>
    <row r="914" spans="11:12" x14ac:dyDescent="0.25">
      <c r="K914" s="215"/>
      <c r="L914" s="215"/>
    </row>
    <row r="915" spans="11:12" x14ac:dyDescent="0.25">
      <c r="K915" s="215"/>
      <c r="L915" s="215"/>
    </row>
    <row r="916" spans="11:12" x14ac:dyDescent="0.25">
      <c r="K916" s="215"/>
      <c r="L916" s="215"/>
    </row>
    <row r="917" spans="11:12" x14ac:dyDescent="0.25">
      <c r="K917" s="215"/>
      <c r="L917" s="215"/>
    </row>
    <row r="918" spans="11:12" x14ac:dyDescent="0.25">
      <c r="K918" s="215"/>
      <c r="L918" s="215"/>
    </row>
    <row r="919" spans="11:12" x14ac:dyDescent="0.25">
      <c r="K919" s="215"/>
      <c r="L919" s="215"/>
    </row>
    <row r="920" spans="11:12" x14ac:dyDescent="0.25">
      <c r="K920" s="215"/>
      <c r="L920" s="215"/>
    </row>
    <row r="921" spans="11:12" x14ac:dyDescent="0.25">
      <c r="K921" s="215"/>
      <c r="L921" s="215"/>
    </row>
    <row r="922" spans="11:12" x14ac:dyDescent="0.25">
      <c r="K922" s="215"/>
      <c r="L922" s="215"/>
    </row>
    <row r="923" spans="11:12" x14ac:dyDescent="0.25">
      <c r="K923" s="215"/>
      <c r="L923" s="215"/>
    </row>
    <row r="924" spans="11:12" x14ac:dyDescent="0.25">
      <c r="K924" s="215"/>
      <c r="L924" s="215"/>
    </row>
    <row r="925" spans="11:12" x14ac:dyDescent="0.25">
      <c r="K925" s="215"/>
      <c r="L925" s="215"/>
    </row>
    <row r="926" spans="11:12" x14ac:dyDescent="0.25">
      <c r="K926" s="215"/>
      <c r="L926" s="215"/>
    </row>
    <row r="927" spans="11:12" x14ac:dyDescent="0.25">
      <c r="K927" s="215"/>
      <c r="L927" s="215"/>
    </row>
    <row r="928" spans="11:12" x14ac:dyDescent="0.25">
      <c r="K928" s="215"/>
      <c r="L928" s="215"/>
    </row>
    <row r="929" spans="11:12" x14ac:dyDescent="0.25">
      <c r="K929" s="215"/>
      <c r="L929" s="215"/>
    </row>
    <row r="930" spans="11:12" x14ac:dyDescent="0.25">
      <c r="K930" s="215"/>
      <c r="L930" s="215"/>
    </row>
    <row r="931" spans="11:12" x14ac:dyDescent="0.25">
      <c r="K931" s="215"/>
      <c r="L931" s="215"/>
    </row>
    <row r="932" spans="11:12" x14ac:dyDescent="0.25">
      <c r="K932" s="215"/>
      <c r="L932" s="215"/>
    </row>
    <row r="933" spans="11:12" x14ac:dyDescent="0.25">
      <c r="K933" s="215"/>
      <c r="L933" s="215"/>
    </row>
    <row r="934" spans="11:12" x14ac:dyDescent="0.25">
      <c r="K934" s="215"/>
      <c r="L934" s="215"/>
    </row>
    <row r="935" spans="11:12" x14ac:dyDescent="0.25">
      <c r="K935" s="215"/>
      <c r="L935" s="215"/>
    </row>
    <row r="936" spans="11:12" x14ac:dyDescent="0.25">
      <c r="K936" s="215"/>
      <c r="L936" s="215"/>
    </row>
    <row r="937" spans="11:12" x14ac:dyDescent="0.25">
      <c r="K937" s="215"/>
      <c r="L937" s="215"/>
    </row>
    <row r="938" spans="11:12" x14ac:dyDescent="0.25">
      <c r="K938" s="215"/>
      <c r="L938" s="215"/>
    </row>
    <row r="939" spans="11:12" x14ac:dyDescent="0.25">
      <c r="K939" s="215"/>
      <c r="L939" s="215"/>
    </row>
    <row r="940" spans="11:12" x14ac:dyDescent="0.25">
      <c r="K940" s="215"/>
      <c r="L940" s="215"/>
    </row>
    <row r="941" spans="11:12" x14ac:dyDescent="0.25">
      <c r="K941" s="215"/>
      <c r="L941" s="215"/>
    </row>
    <row r="942" spans="11:12" x14ac:dyDescent="0.25">
      <c r="K942" s="215"/>
      <c r="L942" s="215"/>
    </row>
    <row r="943" spans="11:12" x14ac:dyDescent="0.25">
      <c r="K943" s="215"/>
      <c r="L943" s="215"/>
    </row>
    <row r="944" spans="11:12" x14ac:dyDescent="0.25">
      <c r="K944" s="215"/>
      <c r="L944" s="215"/>
    </row>
    <row r="945" spans="11:12" x14ac:dyDescent="0.25">
      <c r="K945" s="215"/>
      <c r="L945" s="215"/>
    </row>
    <row r="946" spans="11:12" x14ac:dyDescent="0.25">
      <c r="K946" s="215"/>
      <c r="L946" s="215"/>
    </row>
    <row r="947" spans="11:12" x14ac:dyDescent="0.25">
      <c r="K947" s="215"/>
      <c r="L947" s="215"/>
    </row>
    <row r="948" spans="11:12" x14ac:dyDescent="0.25">
      <c r="K948" s="215"/>
      <c r="L948" s="215"/>
    </row>
    <row r="949" spans="11:12" x14ac:dyDescent="0.25">
      <c r="K949" s="215"/>
      <c r="L949" s="215"/>
    </row>
    <row r="950" spans="11:12" x14ac:dyDescent="0.25">
      <c r="K950" s="215"/>
      <c r="L950" s="215"/>
    </row>
    <row r="951" spans="11:12" x14ac:dyDescent="0.25">
      <c r="K951" s="215"/>
      <c r="L951" s="215"/>
    </row>
    <row r="952" spans="11:12" x14ac:dyDescent="0.25">
      <c r="K952" s="215"/>
      <c r="L952" s="215"/>
    </row>
    <row r="953" spans="11:12" x14ac:dyDescent="0.25">
      <c r="K953" s="215"/>
      <c r="L953" s="215"/>
    </row>
    <row r="954" spans="11:12" x14ac:dyDescent="0.25">
      <c r="K954" s="215"/>
      <c r="L954" s="215"/>
    </row>
    <row r="955" spans="11:12" x14ac:dyDescent="0.25">
      <c r="K955" s="215"/>
      <c r="L955" s="215"/>
    </row>
    <row r="956" spans="11:12" x14ac:dyDescent="0.25">
      <c r="K956" s="215"/>
      <c r="L956" s="215"/>
    </row>
    <row r="957" spans="11:12" x14ac:dyDescent="0.25">
      <c r="K957" s="215"/>
      <c r="L957" s="215"/>
    </row>
    <row r="958" spans="11:12" x14ac:dyDescent="0.25">
      <c r="K958" s="215"/>
      <c r="L958" s="215"/>
    </row>
    <row r="959" spans="11:12" x14ac:dyDescent="0.25">
      <c r="K959" s="215"/>
      <c r="L959" s="215"/>
    </row>
    <row r="960" spans="11:12" x14ac:dyDescent="0.25">
      <c r="K960" s="215"/>
      <c r="L960" s="215"/>
    </row>
    <row r="961" spans="11:12" x14ac:dyDescent="0.25">
      <c r="K961" s="215"/>
      <c r="L961" s="215"/>
    </row>
    <row r="962" spans="11:12" x14ac:dyDescent="0.25">
      <c r="K962" s="215"/>
      <c r="L962" s="215"/>
    </row>
    <row r="963" spans="11:12" x14ac:dyDescent="0.25">
      <c r="K963" s="215"/>
      <c r="L963" s="215"/>
    </row>
    <row r="964" spans="11:12" x14ac:dyDescent="0.25">
      <c r="K964" s="215"/>
      <c r="L964" s="215"/>
    </row>
    <row r="965" spans="11:12" x14ac:dyDescent="0.25">
      <c r="K965" s="215"/>
      <c r="L965" s="215"/>
    </row>
    <row r="966" spans="11:12" x14ac:dyDescent="0.25">
      <c r="K966" s="215"/>
      <c r="L966" s="215"/>
    </row>
    <row r="967" spans="11:12" x14ac:dyDescent="0.25">
      <c r="K967" s="215"/>
      <c r="L967" s="215"/>
    </row>
    <row r="968" spans="11:12" x14ac:dyDescent="0.25">
      <c r="K968" s="215"/>
      <c r="L968" s="215"/>
    </row>
    <row r="969" spans="11:12" x14ac:dyDescent="0.25">
      <c r="K969" s="215"/>
      <c r="L969" s="215"/>
    </row>
    <row r="970" spans="11:12" x14ac:dyDescent="0.25">
      <c r="K970" s="215"/>
      <c r="L970" s="215"/>
    </row>
    <row r="971" spans="11:12" x14ac:dyDescent="0.25">
      <c r="K971" s="215"/>
      <c r="L971" s="215"/>
    </row>
    <row r="972" spans="11:12" x14ac:dyDescent="0.25">
      <c r="K972" s="215"/>
      <c r="L972" s="215"/>
    </row>
    <row r="973" spans="11:12" x14ac:dyDescent="0.25">
      <c r="K973" s="215"/>
      <c r="L973" s="215"/>
    </row>
    <row r="974" spans="11:12" x14ac:dyDescent="0.25">
      <c r="K974" s="215"/>
      <c r="L974" s="215"/>
    </row>
    <row r="975" spans="11:12" x14ac:dyDescent="0.25">
      <c r="K975" s="215"/>
      <c r="L975" s="215"/>
    </row>
    <row r="976" spans="11:12" x14ac:dyDescent="0.25">
      <c r="K976" s="215"/>
      <c r="L976" s="215"/>
    </row>
    <row r="977" spans="11:12" x14ac:dyDescent="0.25">
      <c r="K977" s="215"/>
      <c r="L977" s="215"/>
    </row>
    <row r="978" spans="11:12" x14ac:dyDescent="0.25">
      <c r="K978" s="215"/>
      <c r="L978" s="215"/>
    </row>
    <row r="979" spans="11:12" x14ac:dyDescent="0.25">
      <c r="K979" s="215"/>
      <c r="L979" s="215"/>
    </row>
    <row r="980" spans="11:12" x14ac:dyDescent="0.25">
      <c r="K980" s="215"/>
      <c r="L980" s="215"/>
    </row>
    <row r="981" spans="11:12" x14ac:dyDescent="0.25">
      <c r="K981" s="215"/>
      <c r="L981" s="215"/>
    </row>
    <row r="982" spans="11:12" x14ac:dyDescent="0.25">
      <c r="K982" s="215"/>
      <c r="L982" s="215"/>
    </row>
    <row r="983" spans="11:12" x14ac:dyDescent="0.25">
      <c r="K983" s="215"/>
      <c r="L983" s="215"/>
    </row>
    <row r="984" spans="11:12" x14ac:dyDescent="0.25">
      <c r="K984" s="215"/>
      <c r="L984" s="215"/>
    </row>
    <row r="985" spans="11:12" x14ac:dyDescent="0.25">
      <c r="K985" s="215"/>
      <c r="L985" s="215"/>
    </row>
    <row r="986" spans="11:12" x14ac:dyDescent="0.25">
      <c r="K986" s="215"/>
      <c r="L986" s="215"/>
    </row>
    <row r="987" spans="11:12" x14ac:dyDescent="0.25">
      <c r="K987" s="215"/>
      <c r="L987" s="215"/>
    </row>
    <row r="988" spans="11:12" x14ac:dyDescent="0.25">
      <c r="K988" s="215"/>
      <c r="L988" s="215"/>
    </row>
    <row r="989" spans="11:12" x14ac:dyDescent="0.25">
      <c r="K989" s="215"/>
      <c r="L989" s="215"/>
    </row>
    <row r="990" spans="11:12" x14ac:dyDescent="0.25">
      <c r="K990" s="215"/>
      <c r="L990" s="215"/>
    </row>
    <row r="991" spans="11:12" x14ac:dyDescent="0.25">
      <c r="K991" s="215"/>
      <c r="L991" s="215"/>
    </row>
    <row r="992" spans="11:12" x14ac:dyDescent="0.25">
      <c r="K992" s="215"/>
      <c r="L992" s="215"/>
    </row>
    <row r="993" spans="11:12" x14ac:dyDescent="0.25">
      <c r="K993" s="215"/>
      <c r="L993" s="215"/>
    </row>
    <row r="994" spans="11:12" x14ac:dyDescent="0.25">
      <c r="K994" s="215"/>
      <c r="L994" s="215"/>
    </row>
    <row r="995" spans="11:12" x14ac:dyDescent="0.25">
      <c r="K995" s="215"/>
      <c r="L995" s="215"/>
    </row>
    <row r="996" spans="11:12" x14ac:dyDescent="0.25">
      <c r="K996" s="215"/>
      <c r="L996" s="215"/>
    </row>
    <row r="997" spans="11:12" x14ac:dyDescent="0.25">
      <c r="K997" s="215"/>
      <c r="L997" s="215"/>
    </row>
    <row r="998" spans="11:12" x14ac:dyDescent="0.25">
      <c r="K998" s="215"/>
      <c r="L998" s="215"/>
    </row>
    <row r="999" spans="11:12" x14ac:dyDescent="0.25">
      <c r="K999" s="215"/>
      <c r="L999" s="215"/>
    </row>
    <row r="1000" spans="11:12" x14ac:dyDescent="0.25">
      <c r="K1000" s="215"/>
      <c r="L1000" s="215"/>
    </row>
    <row r="1001" spans="11:12" x14ac:dyDescent="0.25">
      <c r="K1001" s="215"/>
      <c r="L1001" s="215"/>
    </row>
    <row r="1002" spans="11:12" x14ac:dyDescent="0.25">
      <c r="K1002" s="215"/>
      <c r="L1002" s="215"/>
    </row>
    <row r="1003" spans="11:12" x14ac:dyDescent="0.25">
      <c r="K1003" s="215"/>
      <c r="L1003" s="215"/>
    </row>
    <row r="1004" spans="11:12" x14ac:dyDescent="0.25">
      <c r="K1004" s="215"/>
      <c r="L1004" s="215"/>
    </row>
    <row r="1005" spans="11:12" x14ac:dyDescent="0.25">
      <c r="K1005" s="215"/>
      <c r="L1005" s="215"/>
    </row>
    <row r="1006" spans="11:12" x14ac:dyDescent="0.25">
      <c r="K1006" s="215"/>
      <c r="L1006" s="215"/>
    </row>
    <row r="1007" spans="11:12" x14ac:dyDescent="0.25">
      <c r="K1007" s="215"/>
      <c r="L1007" s="215"/>
    </row>
    <row r="1008" spans="11:12" x14ac:dyDescent="0.25">
      <c r="K1008" s="215"/>
      <c r="L1008" s="215"/>
    </row>
    <row r="1009" spans="11:12" x14ac:dyDescent="0.25">
      <c r="K1009" s="215"/>
      <c r="L1009" s="215"/>
    </row>
    <row r="1010" spans="11:12" x14ac:dyDescent="0.25">
      <c r="K1010" s="215"/>
      <c r="L1010" s="215"/>
    </row>
    <row r="1011" spans="11:12" x14ac:dyDescent="0.25">
      <c r="K1011" s="215"/>
      <c r="L1011" s="215"/>
    </row>
    <row r="1012" spans="11:12" x14ac:dyDescent="0.25">
      <c r="K1012" s="215"/>
      <c r="L1012" s="215"/>
    </row>
    <row r="1013" spans="11:12" x14ac:dyDescent="0.25">
      <c r="K1013" s="215"/>
      <c r="L1013" s="215"/>
    </row>
    <row r="1014" spans="11:12" x14ac:dyDescent="0.25">
      <c r="K1014" s="215"/>
      <c r="L1014" s="215"/>
    </row>
    <row r="1015" spans="11:12" x14ac:dyDescent="0.25">
      <c r="K1015" s="215"/>
      <c r="L1015" s="215"/>
    </row>
    <row r="1016" spans="11:12" x14ac:dyDescent="0.25">
      <c r="K1016" s="215"/>
      <c r="L1016" s="215"/>
    </row>
    <row r="1017" spans="11:12" x14ac:dyDescent="0.25">
      <c r="K1017" s="215"/>
      <c r="L1017" s="215"/>
    </row>
    <row r="1018" spans="11:12" x14ac:dyDescent="0.25">
      <c r="K1018" s="215"/>
      <c r="L1018" s="215"/>
    </row>
    <row r="1019" spans="11:12" x14ac:dyDescent="0.25">
      <c r="K1019" s="215"/>
      <c r="L1019" s="215"/>
    </row>
    <row r="1020" spans="11:12" x14ac:dyDescent="0.25">
      <c r="K1020" s="215"/>
      <c r="L1020" s="215"/>
    </row>
    <row r="1021" spans="11:12" x14ac:dyDescent="0.25">
      <c r="K1021" s="215"/>
      <c r="L1021" s="215"/>
    </row>
    <row r="1022" spans="11:12" x14ac:dyDescent="0.25">
      <c r="K1022" s="215"/>
      <c r="L1022" s="215"/>
    </row>
    <row r="1023" spans="11:12" x14ac:dyDescent="0.25">
      <c r="K1023" s="215"/>
      <c r="L1023" s="215"/>
    </row>
    <row r="1024" spans="11:12" x14ac:dyDescent="0.25">
      <c r="K1024" s="215"/>
      <c r="L1024" s="215"/>
    </row>
    <row r="1025" spans="11:12" x14ac:dyDescent="0.25">
      <c r="K1025" s="215"/>
      <c r="L1025" s="215"/>
    </row>
    <row r="1026" spans="11:12" x14ac:dyDescent="0.25">
      <c r="K1026" s="215"/>
      <c r="L1026" s="215"/>
    </row>
    <row r="1027" spans="11:12" x14ac:dyDescent="0.25">
      <c r="K1027" s="215"/>
      <c r="L1027" s="215"/>
    </row>
    <row r="1028" spans="11:12" x14ac:dyDescent="0.25">
      <c r="K1028" s="215"/>
      <c r="L1028" s="215"/>
    </row>
    <row r="1029" spans="11:12" x14ac:dyDescent="0.25">
      <c r="K1029" s="215"/>
      <c r="L1029" s="215"/>
    </row>
    <row r="1030" spans="11:12" x14ac:dyDescent="0.25">
      <c r="K1030" s="215"/>
      <c r="L1030" s="215"/>
    </row>
    <row r="1031" spans="11:12" x14ac:dyDescent="0.25">
      <c r="K1031" s="215"/>
      <c r="L1031" s="215"/>
    </row>
    <row r="1032" spans="11:12" x14ac:dyDescent="0.25">
      <c r="K1032" s="215"/>
      <c r="L1032" s="215"/>
    </row>
    <row r="1033" spans="11:12" x14ac:dyDescent="0.25">
      <c r="K1033" s="215"/>
      <c r="L1033" s="215"/>
    </row>
    <row r="1034" spans="11:12" x14ac:dyDescent="0.25">
      <c r="K1034" s="215"/>
      <c r="L1034" s="215"/>
    </row>
    <row r="1035" spans="11:12" x14ac:dyDescent="0.25">
      <c r="K1035" s="215"/>
      <c r="L1035" s="215"/>
    </row>
    <row r="1036" spans="11:12" x14ac:dyDescent="0.25">
      <c r="K1036" s="215"/>
      <c r="L1036" s="215"/>
    </row>
    <row r="1037" spans="11:12" x14ac:dyDescent="0.25">
      <c r="K1037" s="215"/>
      <c r="L1037" s="215"/>
    </row>
    <row r="1038" spans="11:12" x14ac:dyDescent="0.25">
      <c r="K1038" s="215"/>
      <c r="L1038" s="215"/>
    </row>
    <row r="1039" spans="11:12" x14ac:dyDescent="0.25">
      <c r="K1039" s="215"/>
      <c r="L1039" s="215"/>
    </row>
    <row r="1040" spans="11:12" x14ac:dyDescent="0.25">
      <c r="K1040" s="215"/>
      <c r="L1040" s="215"/>
    </row>
    <row r="1041" spans="11:12" x14ac:dyDescent="0.25">
      <c r="K1041" s="215"/>
      <c r="L1041" s="215"/>
    </row>
    <row r="1042" spans="11:12" x14ac:dyDescent="0.25">
      <c r="K1042" s="215"/>
      <c r="L1042" s="215"/>
    </row>
    <row r="1043" spans="11:12" x14ac:dyDescent="0.25">
      <c r="K1043" s="215"/>
      <c r="L1043" s="215"/>
    </row>
    <row r="1044" spans="11:12" x14ac:dyDescent="0.25">
      <c r="K1044" s="215"/>
      <c r="L1044" s="215"/>
    </row>
    <row r="1045" spans="11:12" x14ac:dyDescent="0.25">
      <c r="K1045" s="215"/>
      <c r="L1045" s="215"/>
    </row>
    <row r="1046" spans="11:12" x14ac:dyDescent="0.25">
      <c r="K1046" s="215"/>
      <c r="L1046" s="215"/>
    </row>
    <row r="1047" spans="11:12" x14ac:dyDescent="0.25">
      <c r="K1047" s="215"/>
      <c r="L1047" s="215"/>
    </row>
    <row r="1048" spans="11:12" x14ac:dyDescent="0.25">
      <c r="K1048" s="215"/>
      <c r="L1048" s="215"/>
    </row>
    <row r="1049" spans="11:12" x14ac:dyDescent="0.25">
      <c r="K1049" s="215"/>
      <c r="L1049" s="215"/>
    </row>
    <row r="1050" spans="11:12" x14ac:dyDescent="0.25">
      <c r="K1050" s="215"/>
      <c r="L1050" s="215"/>
    </row>
    <row r="1051" spans="11:12" x14ac:dyDescent="0.25">
      <c r="K1051" s="215"/>
      <c r="L1051" s="215"/>
    </row>
    <row r="1052" spans="11:12" x14ac:dyDescent="0.25">
      <c r="K1052" s="215"/>
      <c r="L1052" s="215"/>
    </row>
    <row r="1053" spans="11:12" x14ac:dyDescent="0.25">
      <c r="K1053" s="215"/>
      <c r="L1053" s="215"/>
    </row>
    <row r="1054" spans="11:12" x14ac:dyDescent="0.25">
      <c r="K1054" s="215"/>
      <c r="L1054" s="215"/>
    </row>
    <row r="1055" spans="11:12" x14ac:dyDescent="0.25">
      <c r="K1055" s="215"/>
      <c r="L1055" s="215"/>
    </row>
    <row r="1056" spans="11:12" x14ac:dyDescent="0.25">
      <c r="K1056" s="215"/>
      <c r="L1056" s="215"/>
    </row>
    <row r="1057" spans="11:12" x14ac:dyDescent="0.25">
      <c r="K1057" s="215"/>
      <c r="L1057" s="215"/>
    </row>
    <row r="1058" spans="11:12" x14ac:dyDescent="0.25">
      <c r="K1058" s="215"/>
      <c r="L1058" s="215"/>
    </row>
    <row r="1059" spans="11:12" x14ac:dyDescent="0.25">
      <c r="K1059" s="215"/>
      <c r="L1059" s="215"/>
    </row>
    <row r="1060" spans="11:12" x14ac:dyDescent="0.25">
      <c r="K1060" s="215"/>
      <c r="L1060" s="215"/>
    </row>
    <row r="1061" spans="11:12" x14ac:dyDescent="0.25">
      <c r="K1061" s="215"/>
      <c r="L1061" s="215"/>
    </row>
    <row r="1062" spans="11:12" x14ac:dyDescent="0.25">
      <c r="K1062" s="215"/>
      <c r="L1062" s="215"/>
    </row>
    <row r="1063" spans="11:12" x14ac:dyDescent="0.25">
      <c r="K1063" s="215"/>
      <c r="L1063" s="215"/>
    </row>
    <row r="1064" spans="11:12" x14ac:dyDescent="0.25">
      <c r="K1064" s="215"/>
      <c r="L1064" s="215"/>
    </row>
    <row r="1065" spans="11:12" x14ac:dyDescent="0.25">
      <c r="K1065" s="215"/>
      <c r="L1065" s="215"/>
    </row>
    <row r="1066" spans="11:12" x14ac:dyDescent="0.25">
      <c r="K1066" s="215"/>
      <c r="L1066" s="215"/>
    </row>
    <row r="1067" spans="11:12" x14ac:dyDescent="0.25">
      <c r="K1067" s="215"/>
      <c r="L1067" s="215"/>
    </row>
    <row r="1068" spans="11:12" x14ac:dyDescent="0.25">
      <c r="K1068" s="215"/>
      <c r="L1068" s="215"/>
    </row>
    <row r="1069" spans="11:12" x14ac:dyDescent="0.25">
      <c r="K1069" s="215"/>
      <c r="L1069" s="215"/>
    </row>
    <row r="1070" spans="11:12" x14ac:dyDescent="0.25">
      <c r="K1070" s="215"/>
      <c r="L1070" s="215"/>
    </row>
    <row r="1071" spans="11:12" x14ac:dyDescent="0.25">
      <c r="K1071" s="215"/>
      <c r="L1071" s="215"/>
    </row>
    <row r="1072" spans="11:12" x14ac:dyDescent="0.25">
      <c r="K1072" s="215"/>
      <c r="L1072" s="215"/>
    </row>
    <row r="1073" spans="11:12" x14ac:dyDescent="0.25">
      <c r="K1073" s="215"/>
      <c r="L1073" s="215"/>
    </row>
    <row r="1074" spans="11:12" x14ac:dyDescent="0.25">
      <c r="K1074" s="215"/>
      <c r="L1074" s="215"/>
    </row>
    <row r="1075" spans="11:12" x14ac:dyDescent="0.25">
      <c r="K1075" s="215"/>
      <c r="L1075" s="215"/>
    </row>
    <row r="1076" spans="11:12" x14ac:dyDescent="0.25">
      <c r="K1076" s="215"/>
      <c r="L1076" s="215"/>
    </row>
    <row r="1077" spans="11:12" x14ac:dyDescent="0.25">
      <c r="K1077" s="215"/>
      <c r="L1077" s="215"/>
    </row>
    <row r="1078" spans="11:12" x14ac:dyDescent="0.25">
      <c r="K1078" s="215"/>
      <c r="L1078" s="215"/>
    </row>
    <row r="1079" spans="11:12" x14ac:dyDescent="0.25">
      <c r="K1079" s="215"/>
      <c r="L1079" s="215"/>
    </row>
    <row r="1080" spans="11:12" x14ac:dyDescent="0.25">
      <c r="K1080" s="215"/>
      <c r="L1080" s="215"/>
    </row>
    <row r="1081" spans="11:12" x14ac:dyDescent="0.25">
      <c r="K1081" s="215"/>
      <c r="L1081" s="215"/>
    </row>
    <row r="1082" spans="11:12" x14ac:dyDescent="0.25">
      <c r="K1082" s="215"/>
      <c r="L1082" s="215"/>
    </row>
    <row r="1083" spans="11:12" x14ac:dyDescent="0.25">
      <c r="K1083" s="215"/>
      <c r="L1083" s="215"/>
    </row>
    <row r="1084" spans="11:12" x14ac:dyDescent="0.25">
      <c r="K1084" s="215"/>
      <c r="L1084" s="215"/>
    </row>
    <row r="1085" spans="11:12" x14ac:dyDescent="0.25">
      <c r="K1085" s="215"/>
      <c r="L1085" s="215"/>
    </row>
    <row r="1086" spans="11:12" x14ac:dyDescent="0.25">
      <c r="K1086" s="215"/>
      <c r="L1086" s="215"/>
    </row>
    <row r="1087" spans="11:12" x14ac:dyDescent="0.25">
      <c r="K1087" s="215"/>
      <c r="L1087" s="215"/>
    </row>
    <row r="1088" spans="11:12" x14ac:dyDescent="0.25">
      <c r="K1088" s="215"/>
      <c r="L1088" s="215"/>
    </row>
    <row r="1089" spans="11:12" x14ac:dyDescent="0.25">
      <c r="K1089" s="215"/>
      <c r="L1089" s="215"/>
    </row>
    <row r="1090" spans="11:12" x14ac:dyDescent="0.25">
      <c r="K1090" s="215"/>
      <c r="L1090" s="215"/>
    </row>
    <row r="1091" spans="11:12" x14ac:dyDescent="0.25">
      <c r="K1091" s="215"/>
      <c r="L1091" s="215"/>
    </row>
    <row r="1092" spans="11:12" x14ac:dyDescent="0.25">
      <c r="K1092" s="215"/>
      <c r="L1092" s="215"/>
    </row>
    <row r="1093" spans="11:12" x14ac:dyDescent="0.25">
      <c r="K1093" s="215"/>
      <c r="L1093" s="215"/>
    </row>
    <row r="1094" spans="11:12" x14ac:dyDescent="0.25">
      <c r="K1094" s="215"/>
      <c r="L1094" s="215"/>
    </row>
    <row r="1095" spans="11:12" x14ac:dyDescent="0.25">
      <c r="K1095" s="215"/>
      <c r="L1095" s="215"/>
    </row>
    <row r="1096" spans="11:12" x14ac:dyDescent="0.25">
      <c r="K1096" s="215"/>
      <c r="L1096" s="215"/>
    </row>
    <row r="1097" spans="11:12" x14ac:dyDescent="0.25">
      <c r="K1097" s="215"/>
      <c r="L1097" s="215"/>
    </row>
    <row r="1098" spans="11:12" x14ac:dyDescent="0.25">
      <c r="K1098" s="215"/>
      <c r="L1098" s="215"/>
    </row>
    <row r="1099" spans="11:12" x14ac:dyDescent="0.25">
      <c r="K1099" s="215"/>
      <c r="L1099" s="215"/>
    </row>
    <row r="1100" spans="11:12" x14ac:dyDescent="0.25">
      <c r="K1100" s="215"/>
      <c r="L1100" s="215"/>
    </row>
    <row r="1101" spans="11:12" x14ac:dyDescent="0.25">
      <c r="K1101" s="215"/>
      <c r="L1101" s="215"/>
    </row>
    <row r="1102" spans="11:12" x14ac:dyDescent="0.25">
      <c r="K1102" s="215"/>
      <c r="L1102" s="215"/>
    </row>
    <row r="1103" spans="11:12" x14ac:dyDescent="0.25">
      <c r="K1103" s="215"/>
      <c r="L1103" s="215"/>
    </row>
    <row r="1104" spans="11:12" x14ac:dyDescent="0.25">
      <c r="K1104" s="215"/>
      <c r="L1104" s="215"/>
    </row>
    <row r="1105" spans="11:12" x14ac:dyDescent="0.25">
      <c r="K1105" s="215"/>
      <c r="L1105" s="215"/>
    </row>
    <row r="1106" spans="11:12" x14ac:dyDescent="0.25">
      <c r="K1106" s="215"/>
      <c r="L1106" s="215"/>
    </row>
    <row r="1107" spans="11:12" x14ac:dyDescent="0.25">
      <c r="K1107" s="215"/>
      <c r="L1107" s="215"/>
    </row>
    <row r="1108" spans="11:12" x14ac:dyDescent="0.25">
      <c r="K1108" s="215"/>
      <c r="L1108" s="215"/>
    </row>
    <row r="1109" spans="11:12" x14ac:dyDescent="0.25">
      <c r="K1109" s="215"/>
      <c r="L1109" s="215"/>
    </row>
    <row r="1110" spans="11:12" x14ac:dyDescent="0.25">
      <c r="K1110" s="215"/>
      <c r="L1110" s="215"/>
    </row>
    <row r="1111" spans="11:12" x14ac:dyDescent="0.25">
      <c r="K1111" s="215"/>
      <c r="L1111" s="215"/>
    </row>
    <row r="1112" spans="11:12" x14ac:dyDescent="0.25">
      <c r="K1112" s="215"/>
      <c r="L1112" s="215"/>
    </row>
    <row r="1113" spans="11:12" x14ac:dyDescent="0.25">
      <c r="K1113" s="215"/>
      <c r="L1113" s="215"/>
    </row>
    <row r="1114" spans="11:12" x14ac:dyDescent="0.25">
      <c r="K1114" s="215"/>
      <c r="L1114" s="215"/>
    </row>
    <row r="1115" spans="11:12" x14ac:dyDescent="0.25">
      <c r="K1115" s="215"/>
      <c r="L1115" s="215"/>
    </row>
    <row r="1116" spans="11:12" x14ac:dyDescent="0.25">
      <c r="K1116" s="215"/>
      <c r="L1116" s="215"/>
    </row>
    <row r="1117" spans="11:12" x14ac:dyDescent="0.25">
      <c r="K1117" s="215"/>
      <c r="L1117" s="215"/>
    </row>
    <row r="1118" spans="11:12" x14ac:dyDescent="0.25">
      <c r="K1118" s="215"/>
      <c r="L1118" s="215"/>
    </row>
    <row r="1119" spans="11:12" x14ac:dyDescent="0.25">
      <c r="K1119" s="215"/>
      <c r="L1119" s="215"/>
    </row>
    <row r="1120" spans="11:12" x14ac:dyDescent="0.25">
      <c r="K1120" s="215"/>
      <c r="L1120" s="215"/>
    </row>
    <row r="1121" spans="11:12" x14ac:dyDescent="0.25">
      <c r="K1121" s="215"/>
      <c r="L1121" s="215"/>
    </row>
    <row r="1122" spans="11:12" x14ac:dyDescent="0.25">
      <c r="K1122" s="215"/>
      <c r="L1122" s="215"/>
    </row>
    <row r="1123" spans="11:12" x14ac:dyDescent="0.25">
      <c r="K1123" s="215"/>
      <c r="L1123" s="215"/>
    </row>
    <row r="1124" spans="11:12" x14ac:dyDescent="0.25">
      <c r="K1124" s="215"/>
      <c r="L1124" s="215"/>
    </row>
    <row r="1125" spans="11:12" x14ac:dyDescent="0.25">
      <c r="K1125" s="215"/>
      <c r="L1125" s="215"/>
    </row>
    <row r="1126" spans="11:12" x14ac:dyDescent="0.25">
      <c r="K1126" s="215"/>
      <c r="L1126" s="215"/>
    </row>
    <row r="1127" spans="11:12" x14ac:dyDescent="0.25">
      <c r="K1127" s="215"/>
      <c r="L1127" s="215"/>
    </row>
    <row r="1128" spans="11:12" x14ac:dyDescent="0.25">
      <c r="K1128" s="215"/>
      <c r="L1128" s="215"/>
    </row>
    <row r="1129" spans="11:12" x14ac:dyDescent="0.25">
      <c r="K1129" s="215"/>
      <c r="L1129" s="215"/>
    </row>
    <row r="1130" spans="11:12" x14ac:dyDescent="0.25">
      <c r="K1130" s="215"/>
      <c r="L1130" s="215"/>
    </row>
    <row r="1131" spans="11:12" x14ac:dyDescent="0.25">
      <c r="K1131" s="215"/>
      <c r="L1131" s="215"/>
    </row>
    <row r="1132" spans="11:12" x14ac:dyDescent="0.25">
      <c r="K1132" s="215"/>
      <c r="L1132" s="215"/>
    </row>
    <row r="1133" spans="11:12" x14ac:dyDescent="0.25">
      <c r="K1133" s="215"/>
      <c r="L1133" s="215"/>
    </row>
    <row r="1134" spans="11:12" x14ac:dyDescent="0.25">
      <c r="K1134" s="215"/>
      <c r="L1134" s="215"/>
    </row>
    <row r="1135" spans="11:12" x14ac:dyDescent="0.25">
      <c r="K1135" s="215"/>
      <c r="L1135" s="215"/>
    </row>
    <row r="1136" spans="11:12" x14ac:dyDescent="0.25">
      <c r="K1136" s="215"/>
      <c r="L1136" s="215"/>
    </row>
    <row r="1137" spans="11:12" x14ac:dyDescent="0.25">
      <c r="K1137" s="215"/>
      <c r="L1137" s="215"/>
    </row>
    <row r="1138" spans="11:12" x14ac:dyDescent="0.25">
      <c r="K1138" s="215"/>
      <c r="L1138" s="215"/>
    </row>
    <row r="1139" spans="11:12" x14ac:dyDescent="0.25">
      <c r="K1139" s="215"/>
      <c r="L1139" s="215"/>
    </row>
    <row r="1140" spans="11:12" x14ac:dyDescent="0.25">
      <c r="K1140" s="215"/>
      <c r="L1140" s="215"/>
    </row>
    <row r="1141" spans="11:12" x14ac:dyDescent="0.25">
      <c r="K1141" s="215"/>
      <c r="L1141" s="215"/>
    </row>
    <row r="1142" spans="11:12" x14ac:dyDescent="0.25">
      <c r="K1142" s="215"/>
      <c r="L1142" s="215"/>
    </row>
    <row r="1143" spans="11:12" x14ac:dyDescent="0.25">
      <c r="K1143" s="215"/>
      <c r="L1143" s="215"/>
    </row>
    <row r="1144" spans="11:12" x14ac:dyDescent="0.25">
      <c r="K1144" s="215"/>
      <c r="L1144" s="215"/>
    </row>
    <row r="1145" spans="11:12" x14ac:dyDescent="0.25">
      <c r="K1145" s="215"/>
      <c r="L1145" s="215"/>
    </row>
    <row r="1146" spans="11:12" x14ac:dyDescent="0.25">
      <c r="K1146" s="215"/>
      <c r="L1146" s="215"/>
    </row>
    <row r="1147" spans="11:12" x14ac:dyDescent="0.25">
      <c r="K1147" s="215"/>
      <c r="L1147" s="215"/>
    </row>
    <row r="1148" spans="11:12" x14ac:dyDescent="0.25">
      <c r="K1148" s="215"/>
      <c r="L1148" s="215"/>
    </row>
    <row r="1149" spans="11:12" x14ac:dyDescent="0.25">
      <c r="K1149" s="215"/>
      <c r="L1149" s="215"/>
    </row>
    <row r="1150" spans="11:12" x14ac:dyDescent="0.25">
      <c r="K1150" s="215"/>
      <c r="L1150" s="215"/>
    </row>
    <row r="1151" spans="11:12" x14ac:dyDescent="0.25">
      <c r="K1151" s="215"/>
      <c r="L1151" s="215"/>
    </row>
    <row r="1152" spans="11:12" x14ac:dyDescent="0.25">
      <c r="K1152" s="215"/>
      <c r="L1152" s="215"/>
    </row>
    <row r="1153" spans="11:12" x14ac:dyDescent="0.25">
      <c r="K1153" s="215"/>
      <c r="L1153" s="215"/>
    </row>
    <row r="1154" spans="11:12" x14ac:dyDescent="0.25">
      <c r="K1154" s="215"/>
      <c r="L1154" s="215"/>
    </row>
    <row r="1155" spans="11:12" x14ac:dyDescent="0.25">
      <c r="K1155" s="215"/>
      <c r="L1155" s="215"/>
    </row>
    <row r="1156" spans="11:12" x14ac:dyDescent="0.25">
      <c r="K1156" s="215"/>
      <c r="L1156" s="215"/>
    </row>
    <row r="1157" spans="11:12" x14ac:dyDescent="0.25">
      <c r="K1157" s="215"/>
      <c r="L1157" s="215"/>
    </row>
    <row r="1158" spans="11:12" x14ac:dyDescent="0.25">
      <c r="K1158" s="215"/>
      <c r="L1158" s="215"/>
    </row>
    <row r="1159" spans="11:12" x14ac:dyDescent="0.25">
      <c r="K1159" s="215"/>
      <c r="L1159" s="215"/>
    </row>
    <row r="1160" spans="11:12" x14ac:dyDescent="0.25">
      <c r="K1160" s="215"/>
      <c r="L1160" s="215"/>
    </row>
    <row r="1161" spans="11:12" x14ac:dyDescent="0.25">
      <c r="K1161" s="215"/>
      <c r="L1161" s="215"/>
    </row>
    <row r="1162" spans="11:12" x14ac:dyDescent="0.25">
      <c r="K1162" s="215"/>
      <c r="L1162" s="215"/>
    </row>
    <row r="1163" spans="11:12" x14ac:dyDescent="0.25">
      <c r="K1163" s="215"/>
      <c r="L1163" s="215"/>
    </row>
    <row r="1164" spans="11:12" x14ac:dyDescent="0.25">
      <c r="K1164" s="215"/>
      <c r="L1164" s="215"/>
    </row>
    <row r="1165" spans="11:12" x14ac:dyDescent="0.25">
      <c r="K1165" s="215"/>
      <c r="L1165" s="215"/>
    </row>
    <row r="1166" spans="11:12" x14ac:dyDescent="0.25">
      <c r="K1166" s="215"/>
      <c r="L1166" s="215"/>
    </row>
    <row r="1167" spans="11:12" x14ac:dyDescent="0.25">
      <c r="K1167" s="215"/>
      <c r="L1167" s="215"/>
    </row>
    <row r="1168" spans="11:12" x14ac:dyDescent="0.25">
      <c r="K1168" s="215"/>
      <c r="L1168" s="215"/>
    </row>
    <row r="1169" spans="11:12" x14ac:dyDescent="0.25">
      <c r="K1169" s="215"/>
      <c r="L1169" s="215"/>
    </row>
    <row r="1170" spans="11:12" x14ac:dyDescent="0.25">
      <c r="K1170" s="215"/>
      <c r="L1170" s="215"/>
    </row>
    <row r="1171" spans="11:12" x14ac:dyDescent="0.25">
      <c r="K1171" s="215"/>
      <c r="L1171" s="215"/>
    </row>
    <row r="1172" spans="11:12" x14ac:dyDescent="0.25">
      <c r="K1172" s="215"/>
      <c r="L1172" s="215"/>
    </row>
    <row r="1173" spans="11:12" x14ac:dyDescent="0.25">
      <c r="K1173" s="215"/>
      <c r="L1173" s="215"/>
    </row>
    <row r="1174" spans="11:12" x14ac:dyDescent="0.25">
      <c r="K1174" s="215"/>
      <c r="L1174" s="215"/>
    </row>
    <row r="1175" spans="11:12" x14ac:dyDescent="0.25">
      <c r="K1175" s="215"/>
      <c r="L1175" s="215"/>
    </row>
    <row r="1176" spans="11:12" x14ac:dyDescent="0.25">
      <c r="K1176" s="215"/>
      <c r="L1176" s="215"/>
    </row>
    <row r="1177" spans="11:12" x14ac:dyDescent="0.25">
      <c r="K1177" s="215"/>
      <c r="L1177" s="215"/>
    </row>
    <row r="1178" spans="11:12" x14ac:dyDescent="0.25">
      <c r="K1178" s="215"/>
      <c r="L1178" s="215"/>
    </row>
    <row r="1179" spans="11:12" x14ac:dyDescent="0.25">
      <c r="K1179" s="215"/>
      <c r="L1179" s="215"/>
    </row>
    <row r="1180" spans="11:12" x14ac:dyDescent="0.25">
      <c r="K1180" s="215"/>
      <c r="L1180" s="215"/>
    </row>
    <row r="1181" spans="11:12" x14ac:dyDescent="0.25">
      <c r="K1181" s="215"/>
      <c r="L1181" s="215"/>
    </row>
    <row r="1182" spans="11:12" x14ac:dyDescent="0.25">
      <c r="K1182" s="215"/>
      <c r="L1182" s="215"/>
    </row>
    <row r="1183" spans="11:12" x14ac:dyDescent="0.25">
      <c r="K1183" s="215"/>
      <c r="L1183" s="215"/>
    </row>
    <row r="1184" spans="11:12" x14ac:dyDescent="0.25">
      <c r="K1184" s="215"/>
      <c r="L1184" s="215"/>
    </row>
    <row r="1185" spans="11:12" x14ac:dyDescent="0.25">
      <c r="K1185" s="215"/>
      <c r="L1185" s="215"/>
    </row>
    <row r="1186" spans="11:12" x14ac:dyDescent="0.25">
      <c r="K1186" s="215"/>
      <c r="L1186" s="215"/>
    </row>
    <row r="1187" spans="11:12" x14ac:dyDescent="0.25">
      <c r="K1187" s="215"/>
      <c r="L1187" s="215"/>
    </row>
    <row r="1188" spans="11:12" x14ac:dyDescent="0.25">
      <c r="K1188" s="215"/>
      <c r="L1188" s="215"/>
    </row>
    <row r="1189" spans="11:12" x14ac:dyDescent="0.25">
      <c r="K1189" s="215"/>
      <c r="L1189" s="215"/>
    </row>
    <row r="1190" spans="11:12" x14ac:dyDescent="0.25">
      <c r="K1190" s="215"/>
      <c r="L1190" s="215"/>
    </row>
    <row r="1191" spans="11:12" x14ac:dyDescent="0.25">
      <c r="K1191" s="215"/>
      <c r="L1191" s="215"/>
    </row>
    <row r="1192" spans="11:12" x14ac:dyDescent="0.25">
      <c r="K1192" s="215"/>
      <c r="L1192" s="215"/>
    </row>
    <row r="1193" spans="11:12" x14ac:dyDescent="0.25">
      <c r="K1193" s="215"/>
      <c r="L1193" s="215"/>
    </row>
    <row r="1194" spans="11:12" x14ac:dyDescent="0.25">
      <c r="K1194" s="215"/>
      <c r="L1194" s="215"/>
    </row>
    <row r="1195" spans="11:12" x14ac:dyDescent="0.25">
      <c r="K1195" s="215"/>
      <c r="L1195" s="215"/>
    </row>
    <row r="1196" spans="11:12" x14ac:dyDescent="0.25">
      <c r="K1196" s="215"/>
      <c r="L1196" s="215"/>
    </row>
    <row r="1197" spans="11:12" x14ac:dyDescent="0.25">
      <c r="K1197" s="215"/>
      <c r="L1197" s="215"/>
    </row>
    <row r="1198" spans="11:12" x14ac:dyDescent="0.25">
      <c r="K1198" s="215"/>
      <c r="L1198" s="215"/>
    </row>
    <row r="1199" spans="11:12" x14ac:dyDescent="0.25">
      <c r="K1199" s="215"/>
      <c r="L1199" s="215"/>
    </row>
    <row r="1200" spans="11:12" x14ac:dyDescent="0.25">
      <c r="K1200" s="215"/>
      <c r="L1200" s="215"/>
    </row>
    <row r="1201" spans="11:12" x14ac:dyDescent="0.25">
      <c r="K1201" s="215"/>
      <c r="L1201" s="215"/>
    </row>
    <row r="1202" spans="11:12" x14ac:dyDescent="0.25">
      <c r="K1202" s="215"/>
      <c r="L1202" s="215"/>
    </row>
    <row r="1203" spans="11:12" x14ac:dyDescent="0.25">
      <c r="K1203" s="215"/>
      <c r="L1203" s="215"/>
    </row>
    <row r="1204" spans="11:12" x14ac:dyDescent="0.25">
      <c r="K1204" s="215"/>
      <c r="L1204" s="215"/>
    </row>
    <row r="1205" spans="11:12" x14ac:dyDescent="0.25">
      <c r="K1205" s="215"/>
      <c r="L1205" s="215"/>
    </row>
    <row r="1206" spans="11:12" x14ac:dyDescent="0.25">
      <c r="K1206" s="215"/>
      <c r="L1206" s="215"/>
    </row>
    <row r="1207" spans="11:12" x14ac:dyDescent="0.25">
      <c r="K1207" s="215"/>
      <c r="L1207" s="215"/>
    </row>
    <row r="1208" spans="11:12" x14ac:dyDescent="0.25">
      <c r="K1208" s="215"/>
      <c r="L1208" s="215"/>
    </row>
    <row r="1209" spans="11:12" x14ac:dyDescent="0.25">
      <c r="K1209" s="215"/>
      <c r="L1209" s="215"/>
    </row>
    <row r="1210" spans="11:12" x14ac:dyDescent="0.25">
      <c r="K1210" s="215"/>
      <c r="L1210" s="215"/>
    </row>
    <row r="1211" spans="11:12" x14ac:dyDescent="0.25">
      <c r="K1211" s="215"/>
      <c r="L1211" s="215"/>
    </row>
    <row r="1212" spans="11:12" x14ac:dyDescent="0.25">
      <c r="K1212" s="215"/>
      <c r="L1212" s="215"/>
    </row>
    <row r="1213" spans="11:12" x14ac:dyDescent="0.25">
      <c r="K1213" s="215"/>
      <c r="L1213" s="215"/>
    </row>
    <row r="1214" spans="11:12" x14ac:dyDescent="0.25">
      <c r="K1214" s="215"/>
      <c r="L1214" s="215"/>
    </row>
    <row r="1215" spans="11:12" x14ac:dyDescent="0.25">
      <c r="K1215" s="215"/>
      <c r="L1215" s="215"/>
    </row>
    <row r="1216" spans="11:12" x14ac:dyDescent="0.25">
      <c r="K1216" s="215"/>
      <c r="L1216" s="215"/>
    </row>
    <row r="1217" spans="11:12" x14ac:dyDescent="0.25">
      <c r="K1217" s="215"/>
      <c r="L1217" s="215"/>
    </row>
    <row r="1218" spans="11:12" x14ac:dyDescent="0.25">
      <c r="K1218" s="215"/>
      <c r="L1218" s="215"/>
    </row>
    <row r="1219" spans="11:12" x14ac:dyDescent="0.25">
      <c r="K1219" s="215"/>
      <c r="L1219" s="215"/>
    </row>
    <row r="1220" spans="11:12" x14ac:dyDescent="0.25">
      <c r="K1220" s="215"/>
      <c r="L1220" s="215"/>
    </row>
    <row r="1221" spans="11:12" x14ac:dyDescent="0.25">
      <c r="K1221" s="215"/>
      <c r="L1221" s="215"/>
    </row>
    <row r="1222" spans="11:12" x14ac:dyDescent="0.25">
      <c r="K1222" s="215"/>
      <c r="L1222" s="215"/>
    </row>
    <row r="1223" spans="11:12" x14ac:dyDescent="0.25">
      <c r="K1223" s="215"/>
      <c r="L1223" s="215"/>
    </row>
    <row r="1224" spans="11:12" x14ac:dyDescent="0.25">
      <c r="K1224" s="215"/>
      <c r="L1224" s="215"/>
    </row>
    <row r="1225" spans="11:12" x14ac:dyDescent="0.25">
      <c r="K1225" s="215"/>
      <c r="L1225" s="215"/>
    </row>
    <row r="1226" spans="11:12" x14ac:dyDescent="0.25">
      <c r="K1226" s="215"/>
      <c r="L1226" s="215"/>
    </row>
    <row r="1227" spans="11:12" x14ac:dyDescent="0.25">
      <c r="K1227" s="215"/>
      <c r="L1227" s="215"/>
    </row>
    <row r="1228" spans="11:12" x14ac:dyDescent="0.25">
      <c r="K1228" s="215"/>
      <c r="L1228" s="215"/>
    </row>
    <row r="1229" spans="11:12" x14ac:dyDescent="0.25">
      <c r="K1229" s="215"/>
      <c r="L1229" s="215"/>
    </row>
    <row r="1230" spans="11:12" x14ac:dyDescent="0.25">
      <c r="K1230" s="215"/>
      <c r="L1230" s="215"/>
    </row>
    <row r="1231" spans="11:12" x14ac:dyDescent="0.25">
      <c r="K1231" s="215"/>
      <c r="L1231" s="215"/>
    </row>
    <row r="1232" spans="11:12" x14ac:dyDescent="0.25">
      <c r="K1232" s="215"/>
      <c r="L1232" s="215"/>
    </row>
    <row r="1233" spans="11:12" x14ac:dyDescent="0.25">
      <c r="K1233" s="215"/>
      <c r="L1233" s="215"/>
    </row>
    <row r="1234" spans="11:12" x14ac:dyDescent="0.25">
      <c r="K1234" s="215"/>
      <c r="L1234" s="215"/>
    </row>
    <row r="1235" spans="11:12" x14ac:dyDescent="0.25">
      <c r="K1235" s="215"/>
      <c r="L1235" s="215"/>
    </row>
    <row r="1236" spans="11:12" x14ac:dyDescent="0.25">
      <c r="K1236" s="215"/>
      <c r="L1236" s="215"/>
    </row>
    <row r="1237" spans="11:12" x14ac:dyDescent="0.25">
      <c r="K1237" s="215"/>
      <c r="L1237" s="215"/>
    </row>
    <row r="1238" spans="11:12" x14ac:dyDescent="0.25">
      <c r="K1238" s="215"/>
      <c r="L1238" s="215"/>
    </row>
    <row r="1239" spans="11:12" x14ac:dyDescent="0.25">
      <c r="K1239" s="215"/>
      <c r="L1239" s="215"/>
    </row>
    <row r="1240" spans="11:12" x14ac:dyDescent="0.25">
      <c r="K1240" s="215"/>
      <c r="L1240" s="215"/>
    </row>
    <row r="1241" spans="11:12" x14ac:dyDescent="0.25">
      <c r="K1241" s="215"/>
      <c r="L1241" s="215"/>
    </row>
    <row r="1242" spans="11:12" x14ac:dyDescent="0.25">
      <c r="K1242" s="215"/>
      <c r="L1242" s="215"/>
    </row>
    <row r="1243" spans="11:12" x14ac:dyDescent="0.25">
      <c r="K1243" s="215"/>
      <c r="L1243" s="215"/>
    </row>
    <row r="1244" spans="11:12" x14ac:dyDescent="0.25">
      <c r="K1244" s="215"/>
      <c r="L1244" s="215"/>
    </row>
    <row r="1245" spans="11:12" x14ac:dyDescent="0.25">
      <c r="K1245" s="215"/>
      <c r="L1245" s="215"/>
    </row>
    <row r="1246" spans="11:12" x14ac:dyDescent="0.25">
      <c r="K1246" s="215"/>
      <c r="L1246" s="215"/>
    </row>
    <row r="1247" spans="11:12" x14ac:dyDescent="0.25">
      <c r="K1247" s="215"/>
      <c r="L1247" s="215"/>
    </row>
    <row r="1248" spans="11:12" x14ac:dyDescent="0.25">
      <c r="K1248" s="215"/>
      <c r="L1248" s="215"/>
    </row>
    <row r="1249" spans="11:12" x14ac:dyDescent="0.25">
      <c r="K1249" s="215"/>
      <c r="L1249" s="215"/>
    </row>
    <row r="1250" spans="11:12" x14ac:dyDescent="0.25">
      <c r="K1250" s="215"/>
      <c r="L1250" s="215"/>
    </row>
    <row r="1251" spans="11:12" x14ac:dyDescent="0.25">
      <c r="K1251" s="215"/>
      <c r="L1251" s="215"/>
    </row>
    <row r="1252" spans="11:12" x14ac:dyDescent="0.25">
      <c r="K1252" s="215"/>
      <c r="L1252" s="215"/>
    </row>
    <row r="1253" spans="11:12" x14ac:dyDescent="0.25">
      <c r="K1253" s="215"/>
      <c r="L1253" s="215"/>
    </row>
    <row r="1254" spans="11:12" x14ac:dyDescent="0.25">
      <c r="K1254" s="215"/>
      <c r="L1254" s="215"/>
    </row>
    <row r="1255" spans="11:12" x14ac:dyDescent="0.25">
      <c r="K1255" s="215"/>
      <c r="L1255" s="215"/>
    </row>
    <row r="1256" spans="11:12" x14ac:dyDescent="0.25">
      <c r="K1256" s="215"/>
      <c r="L1256" s="215"/>
    </row>
    <row r="1257" spans="11:12" x14ac:dyDescent="0.25">
      <c r="K1257" s="215"/>
      <c r="L1257" s="215"/>
    </row>
    <row r="1258" spans="11:12" x14ac:dyDescent="0.25">
      <c r="K1258" s="215"/>
      <c r="L1258" s="215"/>
    </row>
    <row r="1259" spans="11:12" x14ac:dyDescent="0.25">
      <c r="K1259" s="215"/>
      <c r="L1259" s="215"/>
    </row>
    <row r="1260" spans="11:12" x14ac:dyDescent="0.25">
      <c r="K1260" s="215"/>
      <c r="L1260" s="215"/>
    </row>
    <row r="1261" spans="11:12" x14ac:dyDescent="0.25">
      <c r="K1261" s="215"/>
      <c r="L1261" s="215"/>
    </row>
    <row r="1262" spans="11:12" x14ac:dyDescent="0.25">
      <c r="K1262" s="215"/>
      <c r="L1262" s="215"/>
    </row>
    <row r="1263" spans="11:12" x14ac:dyDescent="0.25">
      <c r="K1263" s="215"/>
      <c r="L1263" s="215"/>
    </row>
    <row r="1264" spans="11:12" x14ac:dyDescent="0.25">
      <c r="K1264" s="215"/>
      <c r="L1264" s="215"/>
    </row>
    <row r="1265" spans="11:12" x14ac:dyDescent="0.25">
      <c r="K1265" s="215"/>
      <c r="L1265" s="215"/>
    </row>
    <row r="1266" spans="11:12" x14ac:dyDescent="0.25">
      <c r="K1266" s="215"/>
      <c r="L1266" s="215"/>
    </row>
    <row r="1267" spans="11:12" x14ac:dyDescent="0.25">
      <c r="K1267" s="215"/>
      <c r="L1267" s="215"/>
    </row>
    <row r="1268" spans="11:12" x14ac:dyDescent="0.25">
      <c r="K1268" s="215"/>
      <c r="L1268" s="215"/>
    </row>
    <row r="1269" spans="11:12" x14ac:dyDescent="0.25">
      <c r="K1269" s="215"/>
      <c r="L1269" s="215"/>
    </row>
    <row r="1270" spans="11:12" x14ac:dyDescent="0.25">
      <c r="K1270" s="215"/>
      <c r="L1270" s="215"/>
    </row>
    <row r="1271" spans="11:12" x14ac:dyDescent="0.25">
      <c r="K1271" s="215"/>
      <c r="L1271" s="215"/>
    </row>
    <row r="1272" spans="11:12" x14ac:dyDescent="0.25">
      <c r="K1272" s="215"/>
      <c r="L1272" s="215"/>
    </row>
    <row r="1273" spans="11:12" x14ac:dyDescent="0.25">
      <c r="K1273" s="215"/>
      <c r="L1273" s="215"/>
    </row>
    <row r="1274" spans="11:12" x14ac:dyDescent="0.25">
      <c r="K1274" s="215"/>
      <c r="L1274" s="215"/>
    </row>
    <row r="1275" spans="11:12" x14ac:dyDescent="0.25">
      <c r="K1275" s="215"/>
      <c r="L1275" s="215"/>
    </row>
    <row r="1276" spans="11:12" x14ac:dyDescent="0.25">
      <c r="K1276" s="215"/>
      <c r="L1276" s="215"/>
    </row>
    <row r="1277" spans="11:12" x14ac:dyDescent="0.25">
      <c r="K1277" s="215"/>
      <c r="L1277" s="215"/>
    </row>
    <row r="1278" spans="11:12" x14ac:dyDescent="0.25">
      <c r="K1278" s="215"/>
      <c r="L1278" s="215"/>
    </row>
    <row r="1279" spans="11:12" x14ac:dyDescent="0.25">
      <c r="K1279" s="215"/>
      <c r="L1279" s="215"/>
    </row>
    <row r="1280" spans="11:12" x14ac:dyDescent="0.25">
      <c r="K1280" s="215"/>
      <c r="L1280" s="215"/>
    </row>
    <row r="1281" spans="11:12" x14ac:dyDescent="0.25">
      <c r="K1281" s="215"/>
      <c r="L1281" s="215"/>
    </row>
    <row r="1282" spans="11:12" x14ac:dyDescent="0.25">
      <c r="K1282" s="215"/>
      <c r="L1282" s="215"/>
    </row>
    <row r="1283" spans="11:12" x14ac:dyDescent="0.25">
      <c r="K1283" s="215"/>
      <c r="L1283" s="215"/>
    </row>
    <row r="1284" spans="11:12" x14ac:dyDescent="0.25">
      <c r="K1284" s="215"/>
      <c r="L1284" s="215"/>
    </row>
    <row r="1285" spans="11:12" x14ac:dyDescent="0.25">
      <c r="K1285" s="215"/>
      <c r="L1285" s="215"/>
    </row>
    <row r="1286" spans="11:12" x14ac:dyDescent="0.25">
      <c r="K1286" s="215"/>
      <c r="L1286" s="215"/>
    </row>
    <row r="1287" spans="11:12" x14ac:dyDescent="0.25">
      <c r="K1287" s="215"/>
      <c r="L1287" s="215"/>
    </row>
    <row r="1288" spans="11:12" x14ac:dyDescent="0.25">
      <c r="K1288" s="215"/>
      <c r="L1288" s="215"/>
    </row>
    <row r="1289" spans="11:12" x14ac:dyDescent="0.25">
      <c r="K1289" s="215"/>
      <c r="L1289" s="215"/>
    </row>
    <row r="1290" spans="11:12" x14ac:dyDescent="0.25">
      <c r="K1290" s="215"/>
      <c r="L1290" s="215"/>
    </row>
    <row r="1291" spans="11:12" x14ac:dyDescent="0.25">
      <c r="K1291" s="215"/>
      <c r="L1291" s="215"/>
    </row>
    <row r="1292" spans="11:12" x14ac:dyDescent="0.25">
      <c r="K1292" s="215"/>
      <c r="L1292" s="215"/>
    </row>
    <row r="1293" spans="11:12" x14ac:dyDescent="0.25">
      <c r="K1293" s="215"/>
      <c r="L1293" s="215"/>
    </row>
    <row r="1294" spans="11:12" x14ac:dyDescent="0.25">
      <c r="K1294" s="215"/>
      <c r="L1294" s="215"/>
    </row>
    <row r="1295" spans="11:12" x14ac:dyDescent="0.25">
      <c r="K1295" s="215"/>
      <c r="L1295" s="215"/>
    </row>
    <row r="1296" spans="11:12" x14ac:dyDescent="0.25">
      <c r="K1296" s="215"/>
      <c r="L1296" s="215"/>
    </row>
    <row r="1297" spans="11:12" x14ac:dyDescent="0.25">
      <c r="K1297" s="215"/>
      <c r="L1297" s="215"/>
    </row>
    <row r="1298" spans="11:12" x14ac:dyDescent="0.25">
      <c r="K1298" s="215"/>
      <c r="L1298" s="215"/>
    </row>
    <row r="1299" spans="11:12" x14ac:dyDescent="0.25">
      <c r="K1299" s="215"/>
      <c r="L1299" s="215"/>
    </row>
    <row r="1300" spans="11:12" x14ac:dyDescent="0.25">
      <c r="K1300" s="215"/>
      <c r="L1300" s="215"/>
    </row>
    <row r="1301" spans="11:12" x14ac:dyDescent="0.25">
      <c r="K1301" s="215"/>
      <c r="L1301" s="215"/>
    </row>
    <row r="1302" spans="11:12" x14ac:dyDescent="0.25">
      <c r="K1302" s="215"/>
      <c r="L1302" s="215"/>
    </row>
    <row r="1303" spans="11:12" x14ac:dyDescent="0.25">
      <c r="K1303" s="215"/>
      <c r="L1303" s="215"/>
    </row>
    <row r="1304" spans="11:12" x14ac:dyDescent="0.25">
      <c r="K1304" s="215"/>
      <c r="L1304" s="215"/>
    </row>
    <row r="1305" spans="11:12" x14ac:dyDescent="0.25">
      <c r="K1305" s="215"/>
      <c r="L1305" s="215"/>
    </row>
    <row r="1306" spans="11:12" x14ac:dyDescent="0.25">
      <c r="K1306" s="215"/>
      <c r="L1306" s="215"/>
    </row>
    <row r="1307" spans="11:12" x14ac:dyDescent="0.25">
      <c r="K1307" s="215"/>
      <c r="L1307" s="215"/>
    </row>
    <row r="1308" spans="11:12" x14ac:dyDescent="0.25">
      <c r="K1308" s="215"/>
      <c r="L1308" s="215"/>
    </row>
    <row r="1309" spans="11:12" x14ac:dyDescent="0.25">
      <c r="K1309" s="215"/>
      <c r="L1309" s="215"/>
    </row>
    <row r="1310" spans="11:12" x14ac:dyDescent="0.25">
      <c r="K1310" s="215"/>
      <c r="L1310" s="215"/>
    </row>
    <row r="1311" spans="11:12" x14ac:dyDescent="0.25">
      <c r="K1311" s="215"/>
      <c r="L1311" s="215"/>
    </row>
    <row r="1312" spans="11:12" x14ac:dyDescent="0.25">
      <c r="K1312" s="215"/>
      <c r="L1312" s="215"/>
    </row>
    <row r="1313" spans="11:12" x14ac:dyDescent="0.25">
      <c r="K1313" s="215"/>
      <c r="L1313" s="215"/>
    </row>
    <row r="1314" spans="11:12" x14ac:dyDescent="0.25">
      <c r="K1314" s="215"/>
      <c r="L1314" s="215"/>
    </row>
    <row r="1315" spans="11:12" x14ac:dyDescent="0.25">
      <c r="K1315" s="215"/>
      <c r="L1315" s="215"/>
    </row>
    <row r="1316" spans="11:12" x14ac:dyDescent="0.25">
      <c r="K1316" s="215"/>
      <c r="L1316" s="215"/>
    </row>
    <row r="1317" spans="11:12" x14ac:dyDescent="0.25">
      <c r="K1317" s="215"/>
      <c r="L1317" s="215"/>
    </row>
    <row r="1318" spans="11:12" x14ac:dyDescent="0.25">
      <c r="K1318" s="215"/>
      <c r="L1318" s="215"/>
    </row>
    <row r="1319" spans="11:12" x14ac:dyDescent="0.25">
      <c r="K1319" s="215"/>
      <c r="L1319" s="215"/>
    </row>
    <row r="1320" spans="11:12" x14ac:dyDescent="0.25">
      <c r="K1320" s="215"/>
      <c r="L1320" s="215"/>
    </row>
    <row r="1321" spans="11:12" x14ac:dyDescent="0.25">
      <c r="K1321" s="215"/>
      <c r="L1321" s="215"/>
    </row>
    <row r="1322" spans="11:12" x14ac:dyDescent="0.25">
      <c r="K1322" s="215"/>
      <c r="L1322" s="215"/>
    </row>
    <row r="1323" spans="11:12" x14ac:dyDescent="0.25">
      <c r="K1323" s="215"/>
      <c r="L1323" s="215"/>
    </row>
    <row r="1324" spans="11:12" x14ac:dyDescent="0.25">
      <c r="K1324" s="215"/>
      <c r="L1324" s="215"/>
    </row>
    <row r="1325" spans="11:12" x14ac:dyDescent="0.25">
      <c r="K1325" s="215"/>
      <c r="L1325" s="215"/>
    </row>
    <row r="1326" spans="11:12" x14ac:dyDescent="0.25">
      <c r="K1326" s="215"/>
      <c r="L1326" s="215"/>
    </row>
    <row r="1327" spans="11:12" x14ac:dyDescent="0.25">
      <c r="K1327" s="215"/>
      <c r="L1327" s="215"/>
    </row>
    <row r="1328" spans="11:12" x14ac:dyDescent="0.25">
      <c r="K1328" s="215"/>
      <c r="L1328" s="215"/>
    </row>
    <row r="1329" spans="11:12" x14ac:dyDescent="0.25">
      <c r="K1329" s="215"/>
      <c r="L1329" s="215"/>
    </row>
    <row r="1330" spans="11:12" x14ac:dyDescent="0.25">
      <c r="K1330" s="215"/>
      <c r="L1330" s="215"/>
    </row>
    <row r="1331" spans="11:12" x14ac:dyDescent="0.25">
      <c r="K1331" s="215"/>
      <c r="L1331" s="215"/>
    </row>
    <row r="1332" spans="11:12" x14ac:dyDescent="0.25">
      <c r="K1332" s="215"/>
      <c r="L1332" s="215"/>
    </row>
    <row r="1333" spans="11:12" x14ac:dyDescent="0.25">
      <c r="K1333" s="215"/>
      <c r="L1333" s="215"/>
    </row>
    <row r="1334" spans="11:12" x14ac:dyDescent="0.25">
      <c r="K1334" s="215"/>
      <c r="L1334" s="215"/>
    </row>
    <row r="1335" spans="11:12" x14ac:dyDescent="0.25">
      <c r="K1335" s="215"/>
      <c r="L1335" s="215"/>
    </row>
    <row r="1336" spans="11:12" x14ac:dyDescent="0.25">
      <c r="K1336" s="215"/>
      <c r="L1336" s="215"/>
    </row>
    <row r="1337" spans="11:12" x14ac:dyDescent="0.25">
      <c r="K1337" s="215"/>
      <c r="L1337" s="215"/>
    </row>
    <row r="1338" spans="11:12" x14ac:dyDescent="0.25">
      <c r="K1338" s="215"/>
      <c r="L1338" s="215"/>
    </row>
    <row r="1339" spans="11:12" x14ac:dyDescent="0.25">
      <c r="K1339" s="215"/>
      <c r="L1339" s="215"/>
    </row>
    <row r="1340" spans="11:12" x14ac:dyDescent="0.25">
      <c r="K1340" s="215"/>
      <c r="L1340" s="215"/>
    </row>
    <row r="1341" spans="11:12" x14ac:dyDescent="0.25">
      <c r="K1341" s="215"/>
      <c r="L1341" s="215"/>
    </row>
    <row r="1342" spans="11:12" x14ac:dyDescent="0.25">
      <c r="K1342" s="215"/>
      <c r="L1342" s="215"/>
    </row>
    <row r="1343" spans="11:12" x14ac:dyDescent="0.25">
      <c r="K1343" s="215"/>
      <c r="L1343" s="215"/>
    </row>
    <row r="1344" spans="11:12" x14ac:dyDescent="0.25">
      <c r="K1344" s="215"/>
      <c r="L1344" s="215"/>
    </row>
    <row r="1345" spans="11:12" x14ac:dyDescent="0.25">
      <c r="K1345" s="215"/>
      <c r="L1345" s="215"/>
    </row>
    <row r="1346" spans="11:12" x14ac:dyDescent="0.25">
      <c r="K1346" s="215"/>
      <c r="L1346" s="215"/>
    </row>
    <row r="1347" spans="11:12" x14ac:dyDescent="0.25">
      <c r="K1347" s="215"/>
      <c r="L1347" s="215"/>
    </row>
    <row r="1348" spans="11:12" x14ac:dyDescent="0.25">
      <c r="K1348" s="215"/>
      <c r="L1348" s="215"/>
    </row>
    <row r="1349" spans="11:12" x14ac:dyDescent="0.25">
      <c r="K1349" s="215"/>
      <c r="L1349" s="215"/>
    </row>
    <row r="1350" spans="11:12" x14ac:dyDescent="0.25">
      <c r="K1350" s="215"/>
      <c r="L1350" s="215"/>
    </row>
    <row r="1351" spans="11:12" x14ac:dyDescent="0.25">
      <c r="K1351" s="215"/>
      <c r="L1351" s="215"/>
    </row>
    <row r="1352" spans="11:12" x14ac:dyDescent="0.25">
      <c r="K1352" s="215"/>
      <c r="L1352" s="215"/>
    </row>
    <row r="1353" spans="11:12" x14ac:dyDescent="0.25">
      <c r="K1353" s="215"/>
      <c r="L1353" s="215"/>
    </row>
    <row r="1354" spans="11:12" x14ac:dyDescent="0.25">
      <c r="K1354" s="215"/>
      <c r="L1354" s="215"/>
    </row>
    <row r="1355" spans="11:12" x14ac:dyDescent="0.25">
      <c r="K1355" s="215"/>
      <c r="L1355" s="215"/>
    </row>
    <row r="1356" spans="11:12" x14ac:dyDescent="0.25">
      <c r="K1356" s="215"/>
      <c r="L1356" s="215"/>
    </row>
    <row r="1357" spans="11:12" x14ac:dyDescent="0.25">
      <c r="K1357" s="215"/>
      <c r="L1357" s="215"/>
    </row>
    <row r="1358" spans="11:12" x14ac:dyDescent="0.25">
      <c r="K1358" s="215"/>
      <c r="L1358" s="215"/>
    </row>
    <row r="1359" spans="11:12" x14ac:dyDescent="0.25">
      <c r="K1359" s="215"/>
      <c r="L1359" s="215"/>
    </row>
    <row r="1360" spans="11:12" x14ac:dyDescent="0.25">
      <c r="K1360" s="215"/>
      <c r="L1360" s="215"/>
    </row>
    <row r="1361" spans="11:12" x14ac:dyDescent="0.25">
      <c r="K1361" s="215"/>
      <c r="L1361" s="215"/>
    </row>
    <row r="1362" spans="11:12" x14ac:dyDescent="0.25">
      <c r="K1362" s="215"/>
      <c r="L1362" s="215"/>
    </row>
    <row r="1363" spans="11:12" x14ac:dyDescent="0.25">
      <c r="K1363" s="215"/>
      <c r="L1363" s="215"/>
    </row>
    <row r="1364" spans="11:12" x14ac:dyDescent="0.25">
      <c r="K1364" s="215"/>
      <c r="L1364" s="215"/>
    </row>
    <row r="1365" spans="11:12" x14ac:dyDescent="0.25">
      <c r="K1365" s="215"/>
      <c r="L1365" s="215"/>
    </row>
    <row r="1366" spans="11:12" x14ac:dyDescent="0.25">
      <c r="K1366" s="215"/>
      <c r="L1366" s="215"/>
    </row>
    <row r="1367" spans="11:12" x14ac:dyDescent="0.25">
      <c r="K1367" s="215"/>
      <c r="L1367" s="215"/>
    </row>
    <row r="1368" spans="11:12" x14ac:dyDescent="0.25">
      <c r="K1368" s="215"/>
      <c r="L1368" s="215"/>
    </row>
    <row r="1369" spans="11:12" x14ac:dyDescent="0.25">
      <c r="K1369" s="215"/>
      <c r="L1369" s="215"/>
    </row>
    <row r="1370" spans="11:12" x14ac:dyDescent="0.25">
      <c r="K1370" s="215"/>
      <c r="L1370" s="215"/>
    </row>
    <row r="1371" spans="11:12" x14ac:dyDescent="0.25">
      <c r="K1371" s="215"/>
      <c r="L1371" s="215"/>
    </row>
    <row r="1372" spans="11:12" x14ac:dyDescent="0.25">
      <c r="K1372" s="215"/>
      <c r="L1372" s="215"/>
    </row>
    <row r="1373" spans="11:12" x14ac:dyDescent="0.25">
      <c r="K1373" s="215"/>
      <c r="L1373" s="215"/>
    </row>
    <row r="1374" spans="11:12" x14ac:dyDescent="0.25">
      <c r="K1374" s="215"/>
      <c r="L1374" s="215"/>
    </row>
    <row r="1375" spans="11:12" x14ac:dyDescent="0.25">
      <c r="K1375" s="215"/>
      <c r="L1375" s="215"/>
    </row>
    <row r="1376" spans="11:12" x14ac:dyDescent="0.25">
      <c r="K1376" s="215"/>
      <c r="L1376" s="215"/>
    </row>
    <row r="1377" spans="11:12" x14ac:dyDescent="0.25">
      <c r="K1377" s="215"/>
      <c r="L1377" s="215"/>
    </row>
    <row r="1378" spans="11:12" x14ac:dyDescent="0.25">
      <c r="K1378" s="215"/>
      <c r="L1378" s="215"/>
    </row>
    <row r="1379" spans="11:12" x14ac:dyDescent="0.25">
      <c r="K1379" s="215"/>
      <c r="L1379" s="215"/>
    </row>
    <row r="1380" spans="11:12" x14ac:dyDescent="0.25">
      <c r="K1380" s="215"/>
      <c r="L1380" s="215"/>
    </row>
    <row r="1381" spans="11:12" x14ac:dyDescent="0.25">
      <c r="K1381" s="215"/>
      <c r="L1381" s="215"/>
    </row>
    <row r="1382" spans="11:12" x14ac:dyDescent="0.25">
      <c r="K1382" s="215"/>
      <c r="L1382" s="215"/>
    </row>
    <row r="1383" spans="11:12" x14ac:dyDescent="0.25">
      <c r="K1383" s="215"/>
      <c r="L1383" s="215"/>
    </row>
    <row r="1384" spans="11:12" x14ac:dyDescent="0.25">
      <c r="K1384" s="215"/>
      <c r="L1384" s="215"/>
    </row>
    <row r="1385" spans="11:12" x14ac:dyDescent="0.25">
      <c r="K1385" s="215"/>
      <c r="L1385" s="215"/>
    </row>
    <row r="1386" spans="11:12" x14ac:dyDescent="0.25">
      <c r="K1386" s="215"/>
      <c r="L1386" s="215"/>
    </row>
    <row r="1387" spans="11:12" x14ac:dyDescent="0.25">
      <c r="K1387" s="215"/>
      <c r="L1387" s="215"/>
    </row>
    <row r="1388" spans="11:12" x14ac:dyDescent="0.25">
      <c r="K1388" s="215"/>
      <c r="L1388" s="215"/>
    </row>
    <row r="1389" spans="11:12" x14ac:dyDescent="0.25">
      <c r="K1389" s="215"/>
      <c r="L1389" s="215"/>
    </row>
    <row r="1390" spans="11:12" x14ac:dyDescent="0.25">
      <c r="K1390" s="215"/>
      <c r="L1390" s="215"/>
    </row>
    <row r="1391" spans="11:12" x14ac:dyDescent="0.25">
      <c r="K1391" s="215"/>
      <c r="L1391" s="215"/>
    </row>
    <row r="1392" spans="11:12" x14ac:dyDescent="0.25">
      <c r="K1392" s="215"/>
      <c r="L1392" s="215"/>
    </row>
    <row r="1393" spans="11:12" x14ac:dyDescent="0.25">
      <c r="K1393" s="215"/>
      <c r="L1393" s="215"/>
    </row>
    <row r="1394" spans="11:12" x14ac:dyDescent="0.25">
      <c r="K1394" s="215"/>
      <c r="L1394" s="215"/>
    </row>
    <row r="1395" spans="11:12" x14ac:dyDescent="0.25">
      <c r="K1395" s="215"/>
      <c r="L1395" s="215"/>
    </row>
    <row r="1396" spans="11:12" x14ac:dyDescent="0.25">
      <c r="K1396" s="215"/>
      <c r="L1396" s="215"/>
    </row>
    <row r="1397" spans="11:12" x14ac:dyDescent="0.25">
      <c r="K1397" s="215"/>
      <c r="L1397" s="215"/>
    </row>
    <row r="1398" spans="11:12" x14ac:dyDescent="0.25">
      <c r="K1398" s="215"/>
      <c r="L1398" s="215"/>
    </row>
    <row r="1399" spans="11:12" x14ac:dyDescent="0.25">
      <c r="K1399" s="215"/>
      <c r="L1399" s="215"/>
    </row>
    <row r="1400" spans="11:12" x14ac:dyDescent="0.25">
      <c r="K1400" s="215"/>
      <c r="L1400" s="215"/>
    </row>
    <row r="1401" spans="11:12" x14ac:dyDescent="0.25">
      <c r="K1401" s="215"/>
      <c r="L1401" s="215"/>
    </row>
    <row r="1402" spans="11:12" x14ac:dyDescent="0.25">
      <c r="K1402" s="215"/>
      <c r="L1402" s="215"/>
    </row>
    <row r="1403" spans="11:12" x14ac:dyDescent="0.25">
      <c r="K1403" s="215"/>
      <c r="L1403" s="215"/>
    </row>
    <row r="1404" spans="11:12" x14ac:dyDescent="0.25">
      <c r="K1404" s="215"/>
      <c r="L1404" s="215"/>
    </row>
    <row r="1405" spans="11:12" x14ac:dyDescent="0.25">
      <c r="K1405" s="215"/>
      <c r="L1405" s="215"/>
    </row>
    <row r="1406" spans="11:12" x14ac:dyDescent="0.25">
      <c r="K1406" s="215"/>
      <c r="L1406" s="215"/>
    </row>
    <row r="1407" spans="11:12" x14ac:dyDescent="0.25">
      <c r="K1407" s="215"/>
      <c r="L1407" s="215"/>
    </row>
    <row r="1408" spans="11:12" x14ac:dyDescent="0.25">
      <c r="K1408" s="215"/>
      <c r="L1408" s="215"/>
    </row>
    <row r="1409" spans="11:12" x14ac:dyDescent="0.25">
      <c r="K1409" s="215"/>
      <c r="L1409" s="215"/>
    </row>
    <row r="1410" spans="11:12" x14ac:dyDescent="0.25">
      <c r="K1410" s="215"/>
      <c r="L1410" s="215"/>
    </row>
    <row r="1411" spans="11:12" x14ac:dyDescent="0.25">
      <c r="K1411" s="215"/>
      <c r="L1411" s="215"/>
    </row>
    <row r="1412" spans="11:12" x14ac:dyDescent="0.25">
      <c r="K1412" s="215"/>
      <c r="L1412" s="215"/>
    </row>
    <row r="1413" spans="11:12" x14ac:dyDescent="0.25">
      <c r="K1413" s="215"/>
      <c r="L1413" s="215"/>
    </row>
    <row r="1414" spans="11:12" x14ac:dyDescent="0.25">
      <c r="K1414" s="215"/>
      <c r="L1414" s="215"/>
    </row>
    <row r="1415" spans="11:12" x14ac:dyDescent="0.25">
      <c r="K1415" s="215"/>
      <c r="L1415" s="215"/>
    </row>
    <row r="1416" spans="11:12" x14ac:dyDescent="0.25">
      <c r="K1416" s="215"/>
      <c r="L1416" s="215"/>
    </row>
    <row r="1417" spans="11:12" x14ac:dyDescent="0.25">
      <c r="K1417" s="215"/>
      <c r="L1417" s="215"/>
    </row>
    <row r="1418" spans="11:12" x14ac:dyDescent="0.25">
      <c r="K1418" s="215"/>
      <c r="L1418" s="215"/>
    </row>
    <row r="1419" spans="11:12" x14ac:dyDescent="0.25">
      <c r="K1419" s="215"/>
      <c r="L1419" s="215"/>
    </row>
    <row r="1420" spans="11:12" x14ac:dyDescent="0.25">
      <c r="K1420" s="215"/>
      <c r="L1420" s="215"/>
    </row>
    <row r="1421" spans="11:12" x14ac:dyDescent="0.25">
      <c r="K1421" s="215"/>
      <c r="L1421" s="215"/>
    </row>
    <row r="1422" spans="11:12" x14ac:dyDescent="0.25">
      <c r="K1422" s="215"/>
      <c r="L1422" s="215"/>
    </row>
    <row r="1423" spans="11:12" x14ac:dyDescent="0.25">
      <c r="K1423" s="215"/>
      <c r="L1423" s="215"/>
    </row>
    <row r="1424" spans="11:12" x14ac:dyDescent="0.25">
      <c r="K1424" s="215"/>
      <c r="L1424" s="215"/>
    </row>
    <row r="1425" spans="11:12" x14ac:dyDescent="0.25">
      <c r="K1425" s="215"/>
      <c r="L1425" s="215"/>
    </row>
    <row r="1426" spans="11:12" x14ac:dyDescent="0.25">
      <c r="K1426" s="215"/>
      <c r="L1426" s="215"/>
    </row>
    <row r="1427" spans="11:12" x14ac:dyDescent="0.25">
      <c r="K1427" s="215"/>
      <c r="L1427" s="215"/>
    </row>
    <row r="1428" spans="11:12" x14ac:dyDescent="0.25">
      <c r="K1428" s="215"/>
      <c r="L1428" s="215"/>
    </row>
    <row r="1429" spans="11:12" x14ac:dyDescent="0.25">
      <c r="K1429" s="215"/>
      <c r="L1429" s="215"/>
    </row>
    <row r="1430" spans="11:12" x14ac:dyDescent="0.25">
      <c r="K1430" s="215"/>
      <c r="L1430" s="215"/>
    </row>
    <row r="1431" spans="11:12" x14ac:dyDescent="0.25">
      <c r="K1431" s="215"/>
      <c r="L1431" s="215"/>
    </row>
    <row r="1432" spans="11:12" x14ac:dyDescent="0.25">
      <c r="K1432" s="215"/>
      <c r="L1432" s="215"/>
    </row>
    <row r="1433" spans="11:12" x14ac:dyDescent="0.25">
      <c r="K1433" s="215"/>
      <c r="L1433" s="215"/>
    </row>
    <row r="1434" spans="11:12" x14ac:dyDescent="0.25">
      <c r="K1434" s="215"/>
      <c r="L1434" s="215"/>
    </row>
    <row r="1435" spans="11:12" x14ac:dyDescent="0.25">
      <c r="K1435" s="215"/>
      <c r="L1435" s="215"/>
    </row>
    <row r="1436" spans="11:12" x14ac:dyDescent="0.25">
      <c r="K1436" s="215"/>
      <c r="L1436" s="215"/>
    </row>
    <row r="1437" spans="11:12" x14ac:dyDescent="0.25">
      <c r="K1437" s="215"/>
      <c r="L1437" s="215"/>
    </row>
    <row r="1438" spans="11:12" x14ac:dyDescent="0.25">
      <c r="K1438" s="215"/>
      <c r="L1438" s="215"/>
    </row>
    <row r="1439" spans="11:12" x14ac:dyDescent="0.25">
      <c r="K1439" s="215"/>
      <c r="L1439" s="215"/>
    </row>
    <row r="1440" spans="11:12" x14ac:dyDescent="0.25">
      <c r="K1440" s="215"/>
      <c r="L1440" s="215"/>
    </row>
    <row r="1441" spans="11:12" x14ac:dyDescent="0.25">
      <c r="K1441" s="215"/>
      <c r="L1441" s="215"/>
    </row>
    <row r="1442" spans="11:12" x14ac:dyDescent="0.25">
      <c r="K1442" s="215"/>
      <c r="L1442" s="215"/>
    </row>
    <row r="1443" spans="11:12" x14ac:dyDescent="0.25">
      <c r="K1443" s="215"/>
      <c r="L1443" s="215"/>
    </row>
    <row r="1444" spans="11:12" x14ac:dyDescent="0.25">
      <c r="K1444" s="215"/>
      <c r="L1444" s="215"/>
    </row>
    <row r="1445" spans="11:12" x14ac:dyDescent="0.25">
      <c r="K1445" s="215"/>
      <c r="L1445" s="215"/>
    </row>
    <row r="1446" spans="11:12" x14ac:dyDescent="0.25">
      <c r="K1446" s="215"/>
      <c r="L1446" s="215"/>
    </row>
    <row r="1447" spans="11:12" x14ac:dyDescent="0.25">
      <c r="K1447" s="215"/>
      <c r="L1447" s="215"/>
    </row>
    <row r="1448" spans="11:12" x14ac:dyDescent="0.25">
      <c r="K1448" s="215"/>
      <c r="L1448" s="215"/>
    </row>
    <row r="1449" spans="11:12" x14ac:dyDescent="0.25">
      <c r="K1449" s="215"/>
      <c r="L1449" s="215"/>
    </row>
    <row r="1450" spans="11:12" x14ac:dyDescent="0.25">
      <c r="K1450" s="215"/>
      <c r="L1450" s="215"/>
    </row>
    <row r="1451" spans="11:12" x14ac:dyDescent="0.25">
      <c r="K1451" s="215"/>
      <c r="L1451" s="215"/>
    </row>
    <row r="1452" spans="11:12" x14ac:dyDescent="0.25">
      <c r="K1452" s="215"/>
      <c r="L1452" s="215"/>
    </row>
    <row r="1453" spans="11:12" x14ac:dyDescent="0.25">
      <c r="K1453" s="215"/>
      <c r="L1453" s="215"/>
    </row>
    <row r="1454" spans="11:12" x14ac:dyDescent="0.25">
      <c r="K1454" s="215"/>
      <c r="L1454" s="215"/>
    </row>
    <row r="1455" spans="11:12" x14ac:dyDescent="0.25">
      <c r="K1455" s="215"/>
      <c r="L1455" s="215"/>
    </row>
    <row r="1456" spans="11:12" x14ac:dyDescent="0.25">
      <c r="K1456" s="215"/>
      <c r="L1456" s="215"/>
    </row>
    <row r="1457" spans="11:12" x14ac:dyDescent="0.25">
      <c r="K1457" s="215"/>
      <c r="L1457" s="215"/>
    </row>
    <row r="1458" spans="11:12" x14ac:dyDescent="0.25">
      <c r="K1458" s="215"/>
      <c r="L1458" s="215"/>
    </row>
    <row r="1459" spans="11:12" x14ac:dyDescent="0.25">
      <c r="K1459" s="215"/>
      <c r="L1459" s="215"/>
    </row>
    <row r="1460" spans="11:12" x14ac:dyDescent="0.25">
      <c r="K1460" s="215"/>
      <c r="L1460" s="215"/>
    </row>
    <row r="1461" spans="11:12" x14ac:dyDescent="0.25">
      <c r="K1461" s="215"/>
      <c r="L1461" s="215"/>
    </row>
    <row r="1462" spans="11:12" x14ac:dyDescent="0.25">
      <c r="K1462" s="215"/>
      <c r="L1462" s="215"/>
    </row>
    <row r="1463" spans="11:12" x14ac:dyDescent="0.25">
      <c r="K1463" s="215"/>
      <c r="L1463" s="215"/>
    </row>
    <row r="1464" spans="11:12" x14ac:dyDescent="0.25">
      <c r="K1464" s="215"/>
      <c r="L1464" s="215"/>
    </row>
    <row r="1465" spans="11:12" x14ac:dyDescent="0.25">
      <c r="K1465" s="215"/>
      <c r="L1465" s="215"/>
    </row>
    <row r="1466" spans="11:12" x14ac:dyDescent="0.25">
      <c r="K1466" s="215"/>
      <c r="L1466" s="215"/>
    </row>
    <row r="1467" spans="11:12" x14ac:dyDescent="0.25">
      <c r="K1467" s="215"/>
      <c r="L1467" s="215"/>
    </row>
    <row r="1468" spans="11:12" x14ac:dyDescent="0.25">
      <c r="K1468" s="215"/>
      <c r="L1468" s="215"/>
    </row>
    <row r="1469" spans="11:12" x14ac:dyDescent="0.25">
      <c r="K1469" s="215"/>
      <c r="L1469" s="215"/>
    </row>
    <row r="1470" spans="11:12" x14ac:dyDescent="0.25">
      <c r="K1470" s="215"/>
      <c r="L1470" s="215"/>
    </row>
    <row r="1471" spans="11:12" x14ac:dyDescent="0.25">
      <c r="K1471" s="215"/>
      <c r="L1471" s="215"/>
    </row>
    <row r="1472" spans="11:12" x14ac:dyDescent="0.25">
      <c r="K1472" s="215"/>
      <c r="L1472" s="215"/>
    </row>
    <row r="1473" spans="11:12" x14ac:dyDescent="0.25">
      <c r="K1473" s="215"/>
      <c r="L1473" s="215"/>
    </row>
    <row r="1474" spans="11:12" x14ac:dyDescent="0.25">
      <c r="K1474" s="215"/>
      <c r="L1474" s="215"/>
    </row>
    <row r="1475" spans="11:12" x14ac:dyDescent="0.25">
      <c r="K1475" s="215"/>
      <c r="L1475" s="215"/>
    </row>
    <row r="1476" spans="11:12" x14ac:dyDescent="0.25">
      <c r="K1476" s="215"/>
      <c r="L1476" s="215"/>
    </row>
    <row r="1477" spans="11:12" x14ac:dyDescent="0.25">
      <c r="K1477" s="215"/>
      <c r="L1477" s="215"/>
    </row>
    <row r="1478" spans="11:12" x14ac:dyDescent="0.25">
      <c r="K1478" s="215"/>
      <c r="L1478" s="215"/>
    </row>
    <row r="1479" spans="11:12" x14ac:dyDescent="0.25">
      <c r="K1479" s="215"/>
      <c r="L1479" s="215"/>
    </row>
    <row r="1480" spans="11:12" x14ac:dyDescent="0.25">
      <c r="K1480" s="215"/>
      <c r="L1480" s="215"/>
    </row>
    <row r="1481" spans="11:12" x14ac:dyDescent="0.25">
      <c r="K1481" s="215"/>
      <c r="L1481" s="215"/>
    </row>
    <row r="1482" spans="11:12" x14ac:dyDescent="0.25">
      <c r="K1482" s="215"/>
      <c r="L1482" s="215"/>
    </row>
    <row r="1483" spans="11:12" x14ac:dyDescent="0.25">
      <c r="K1483" s="215"/>
      <c r="L1483" s="215"/>
    </row>
    <row r="1484" spans="11:12" x14ac:dyDescent="0.25">
      <c r="K1484" s="215"/>
      <c r="L1484" s="215"/>
    </row>
    <row r="1485" spans="11:12" x14ac:dyDescent="0.25">
      <c r="K1485" s="215"/>
      <c r="L1485" s="215"/>
    </row>
    <row r="1486" spans="11:12" x14ac:dyDescent="0.25">
      <c r="K1486" s="215"/>
      <c r="L1486" s="215"/>
    </row>
    <row r="1487" spans="11:12" x14ac:dyDescent="0.25">
      <c r="K1487" s="215"/>
      <c r="L1487" s="215"/>
    </row>
    <row r="1488" spans="11:12" x14ac:dyDescent="0.25">
      <c r="K1488" s="215"/>
      <c r="L1488" s="215"/>
    </row>
    <row r="1489" spans="11:12" x14ac:dyDescent="0.25">
      <c r="K1489" s="215"/>
      <c r="L1489" s="215"/>
    </row>
    <row r="1490" spans="11:12" x14ac:dyDescent="0.25">
      <c r="K1490" s="215"/>
      <c r="L1490" s="215"/>
    </row>
    <row r="1491" spans="11:12" x14ac:dyDescent="0.25">
      <c r="K1491" s="215"/>
      <c r="L1491" s="215"/>
    </row>
    <row r="1492" spans="11:12" x14ac:dyDescent="0.25">
      <c r="K1492" s="215"/>
      <c r="L1492" s="215"/>
    </row>
    <row r="1493" spans="11:12" x14ac:dyDescent="0.25">
      <c r="K1493" s="215"/>
      <c r="L1493" s="215"/>
    </row>
    <row r="1494" spans="11:12" x14ac:dyDescent="0.25">
      <c r="K1494" s="215"/>
      <c r="L1494" s="215"/>
    </row>
    <row r="1495" spans="11:12" x14ac:dyDescent="0.25">
      <c r="K1495" s="215"/>
      <c r="L1495" s="215"/>
    </row>
    <row r="1496" spans="11:12" x14ac:dyDescent="0.25">
      <c r="K1496" s="215"/>
      <c r="L1496" s="215"/>
    </row>
    <row r="1497" spans="11:12" x14ac:dyDescent="0.25">
      <c r="K1497" s="215"/>
      <c r="L1497" s="215"/>
    </row>
    <row r="1498" spans="11:12" x14ac:dyDescent="0.25">
      <c r="K1498" s="215"/>
      <c r="L1498" s="215"/>
    </row>
    <row r="1499" spans="11:12" x14ac:dyDescent="0.25">
      <c r="K1499" s="215"/>
      <c r="L1499" s="215"/>
    </row>
    <row r="1500" spans="11:12" x14ac:dyDescent="0.25">
      <c r="K1500" s="215"/>
      <c r="L1500" s="215"/>
    </row>
    <row r="1501" spans="11:12" x14ac:dyDescent="0.25">
      <c r="K1501" s="215"/>
      <c r="L1501" s="215"/>
    </row>
    <row r="1502" spans="11:12" x14ac:dyDescent="0.25">
      <c r="K1502" s="215"/>
      <c r="L1502" s="215"/>
    </row>
    <row r="1503" spans="11:12" x14ac:dyDescent="0.25">
      <c r="K1503" s="215"/>
      <c r="L1503" s="215"/>
    </row>
    <row r="1504" spans="11:12" x14ac:dyDescent="0.25">
      <c r="K1504" s="215"/>
      <c r="L1504" s="215"/>
    </row>
    <row r="1505" spans="11:12" x14ac:dyDescent="0.25">
      <c r="K1505" s="215"/>
      <c r="L1505" s="215"/>
    </row>
    <row r="1506" spans="11:12" x14ac:dyDescent="0.25">
      <c r="K1506" s="215"/>
      <c r="L1506" s="215"/>
    </row>
    <row r="1507" spans="11:12" x14ac:dyDescent="0.25">
      <c r="K1507" s="215"/>
      <c r="L1507" s="215"/>
    </row>
    <row r="1508" spans="11:12" x14ac:dyDescent="0.25">
      <c r="K1508" s="215"/>
      <c r="L1508" s="215"/>
    </row>
    <row r="1509" spans="11:12" x14ac:dyDescent="0.25">
      <c r="K1509" s="215"/>
      <c r="L1509" s="215"/>
    </row>
    <row r="1510" spans="11:12" x14ac:dyDescent="0.25">
      <c r="K1510" s="215"/>
      <c r="L1510" s="215"/>
    </row>
    <row r="1511" spans="11:12" x14ac:dyDescent="0.25">
      <c r="K1511" s="215"/>
      <c r="L1511" s="215"/>
    </row>
    <row r="1512" spans="11:12" x14ac:dyDescent="0.25">
      <c r="K1512" s="215"/>
      <c r="L1512" s="215"/>
    </row>
    <row r="1513" spans="11:12" x14ac:dyDescent="0.25">
      <c r="K1513" s="215"/>
      <c r="L1513" s="215"/>
    </row>
    <row r="1514" spans="11:12" x14ac:dyDescent="0.25">
      <c r="K1514" s="215"/>
      <c r="L1514" s="215"/>
    </row>
    <row r="1515" spans="11:12" x14ac:dyDescent="0.25">
      <c r="K1515" s="215"/>
      <c r="L1515" s="215"/>
    </row>
    <row r="1516" spans="11:12" x14ac:dyDescent="0.25">
      <c r="K1516" s="215"/>
      <c r="L1516" s="215"/>
    </row>
    <row r="1517" spans="11:12" x14ac:dyDescent="0.25">
      <c r="K1517" s="215"/>
      <c r="L1517" s="215"/>
    </row>
    <row r="1518" spans="11:12" x14ac:dyDescent="0.25">
      <c r="K1518" s="215"/>
      <c r="L1518" s="215"/>
    </row>
    <row r="1519" spans="11:12" x14ac:dyDescent="0.25">
      <c r="K1519" s="215"/>
      <c r="L1519" s="215"/>
    </row>
    <row r="1520" spans="11:12" x14ac:dyDescent="0.25">
      <c r="K1520" s="215"/>
      <c r="L1520" s="215"/>
    </row>
    <row r="1521" spans="11:12" x14ac:dyDescent="0.25">
      <c r="K1521" s="215"/>
      <c r="L1521" s="215"/>
    </row>
    <row r="1522" spans="11:12" x14ac:dyDescent="0.25">
      <c r="K1522" s="215"/>
      <c r="L1522" s="215"/>
    </row>
    <row r="1523" spans="11:12" x14ac:dyDescent="0.25">
      <c r="K1523" s="215"/>
      <c r="L1523" s="215"/>
    </row>
    <row r="1524" spans="11:12" x14ac:dyDescent="0.25">
      <c r="K1524" s="215"/>
      <c r="L1524" s="215"/>
    </row>
    <row r="1525" spans="11:12" x14ac:dyDescent="0.25">
      <c r="K1525" s="215"/>
      <c r="L1525" s="215"/>
    </row>
    <row r="1526" spans="11:12" x14ac:dyDescent="0.25">
      <c r="K1526" s="215"/>
      <c r="L1526" s="215"/>
    </row>
    <row r="1527" spans="11:12" x14ac:dyDescent="0.25">
      <c r="K1527" s="215"/>
      <c r="L1527" s="215"/>
    </row>
    <row r="1528" spans="11:12" x14ac:dyDescent="0.25">
      <c r="K1528" s="215"/>
      <c r="L1528" s="215"/>
    </row>
    <row r="1529" spans="11:12" x14ac:dyDescent="0.25">
      <c r="K1529" s="215"/>
      <c r="L1529" s="215"/>
    </row>
    <row r="1530" spans="11:12" x14ac:dyDescent="0.25">
      <c r="K1530" s="215"/>
      <c r="L1530" s="215"/>
    </row>
    <row r="1531" spans="11:12" x14ac:dyDescent="0.25">
      <c r="K1531" s="215"/>
      <c r="L1531" s="215"/>
    </row>
    <row r="1532" spans="11:12" x14ac:dyDescent="0.25">
      <c r="K1532" s="215"/>
      <c r="L1532" s="215"/>
    </row>
    <row r="1533" spans="11:12" x14ac:dyDescent="0.25">
      <c r="K1533" s="215"/>
      <c r="L1533" s="215"/>
    </row>
    <row r="1534" spans="11:12" x14ac:dyDescent="0.25">
      <c r="K1534" s="215"/>
      <c r="L1534" s="215"/>
    </row>
    <row r="1535" spans="11:12" x14ac:dyDescent="0.25">
      <c r="K1535" s="215"/>
      <c r="L1535" s="215"/>
    </row>
    <row r="1536" spans="11:12" x14ac:dyDescent="0.25">
      <c r="K1536" s="215"/>
      <c r="L1536" s="215"/>
    </row>
    <row r="1537" spans="11:12" x14ac:dyDescent="0.25">
      <c r="K1537" s="215"/>
      <c r="L1537" s="215"/>
    </row>
    <row r="1538" spans="11:12" x14ac:dyDescent="0.25">
      <c r="K1538" s="215"/>
      <c r="L1538" s="215"/>
    </row>
    <row r="1539" spans="11:12" x14ac:dyDescent="0.25">
      <c r="K1539" s="215"/>
      <c r="L1539" s="215"/>
    </row>
    <row r="1540" spans="11:12" x14ac:dyDescent="0.25">
      <c r="K1540" s="215"/>
      <c r="L1540" s="215"/>
    </row>
    <row r="1541" spans="11:12" x14ac:dyDescent="0.25">
      <c r="K1541" s="215"/>
      <c r="L1541" s="215"/>
    </row>
    <row r="1542" spans="11:12" x14ac:dyDescent="0.25">
      <c r="K1542" s="215"/>
      <c r="L1542" s="215"/>
    </row>
    <row r="1543" spans="11:12" x14ac:dyDescent="0.25">
      <c r="K1543" s="215"/>
      <c r="L1543" s="215"/>
    </row>
    <row r="1544" spans="11:12" x14ac:dyDescent="0.25">
      <c r="K1544" s="215"/>
      <c r="L1544" s="215"/>
    </row>
    <row r="1545" spans="11:12" x14ac:dyDescent="0.25">
      <c r="K1545" s="215"/>
      <c r="L1545" s="215"/>
    </row>
    <row r="1546" spans="11:12" x14ac:dyDescent="0.25">
      <c r="K1546" s="215"/>
      <c r="L1546" s="215"/>
    </row>
    <row r="1547" spans="11:12" x14ac:dyDescent="0.25">
      <c r="K1547" s="215"/>
      <c r="L1547" s="215"/>
    </row>
    <row r="1548" spans="11:12" x14ac:dyDescent="0.25">
      <c r="K1548" s="215"/>
      <c r="L1548" s="215"/>
    </row>
    <row r="1549" spans="11:12" x14ac:dyDescent="0.25">
      <c r="K1549" s="215"/>
      <c r="L1549" s="215"/>
    </row>
    <row r="1550" spans="11:12" x14ac:dyDescent="0.25">
      <c r="K1550" s="215"/>
      <c r="L1550" s="215"/>
    </row>
    <row r="1551" spans="11:12" x14ac:dyDescent="0.25">
      <c r="K1551" s="215"/>
      <c r="L1551" s="215"/>
    </row>
    <row r="1552" spans="11:12" x14ac:dyDescent="0.25">
      <c r="K1552" s="215"/>
      <c r="L1552" s="215"/>
    </row>
    <row r="1553" spans="11:12" x14ac:dyDescent="0.25">
      <c r="K1553" s="215"/>
      <c r="L1553" s="215"/>
    </row>
    <row r="1554" spans="11:12" x14ac:dyDescent="0.25">
      <c r="K1554" s="215"/>
      <c r="L1554" s="215"/>
    </row>
    <row r="1555" spans="11:12" x14ac:dyDescent="0.25">
      <c r="K1555" s="215"/>
      <c r="L1555" s="215"/>
    </row>
    <row r="1556" spans="11:12" x14ac:dyDescent="0.25">
      <c r="K1556" s="215"/>
      <c r="L1556" s="215"/>
    </row>
    <row r="1557" spans="11:12" x14ac:dyDescent="0.25">
      <c r="K1557" s="215"/>
      <c r="L1557" s="215"/>
    </row>
    <row r="1558" spans="11:12" x14ac:dyDescent="0.25">
      <c r="K1558" s="215"/>
      <c r="L1558" s="215"/>
    </row>
    <row r="1559" spans="11:12" x14ac:dyDescent="0.25">
      <c r="K1559" s="215"/>
      <c r="L1559" s="215"/>
    </row>
    <row r="1560" spans="11:12" x14ac:dyDescent="0.25">
      <c r="K1560" s="215"/>
      <c r="L1560" s="215"/>
    </row>
    <row r="1561" spans="11:12" x14ac:dyDescent="0.25">
      <c r="K1561" s="215"/>
      <c r="L1561" s="215"/>
    </row>
    <row r="1562" spans="11:12" x14ac:dyDescent="0.25">
      <c r="K1562" s="215"/>
      <c r="L1562" s="215"/>
    </row>
    <row r="1563" spans="11:12" x14ac:dyDescent="0.25">
      <c r="K1563" s="215"/>
      <c r="L1563" s="215"/>
    </row>
    <row r="1564" spans="11:12" x14ac:dyDescent="0.25">
      <c r="K1564" s="215"/>
      <c r="L1564" s="215"/>
    </row>
    <row r="1565" spans="11:12" x14ac:dyDescent="0.25">
      <c r="K1565" s="215"/>
      <c r="L1565" s="215"/>
    </row>
    <row r="1566" spans="11:12" x14ac:dyDescent="0.25">
      <c r="K1566" s="215"/>
      <c r="L1566" s="215"/>
    </row>
    <row r="1567" spans="11:12" x14ac:dyDescent="0.25">
      <c r="K1567" s="215"/>
      <c r="L1567" s="215"/>
    </row>
    <row r="1568" spans="11:12" x14ac:dyDescent="0.25">
      <c r="K1568" s="215"/>
      <c r="L1568" s="215"/>
    </row>
    <row r="1569" spans="11:12" x14ac:dyDescent="0.25">
      <c r="K1569" s="215"/>
      <c r="L1569" s="215"/>
    </row>
    <row r="1570" spans="11:12" x14ac:dyDescent="0.25">
      <c r="K1570" s="215"/>
      <c r="L1570" s="215"/>
    </row>
    <row r="1571" spans="11:12" x14ac:dyDescent="0.25">
      <c r="K1571" s="215"/>
      <c r="L1571" s="215"/>
    </row>
    <row r="1572" spans="11:12" x14ac:dyDescent="0.25">
      <c r="K1572" s="215"/>
      <c r="L1572" s="215"/>
    </row>
    <row r="1573" spans="11:12" x14ac:dyDescent="0.25">
      <c r="K1573" s="215"/>
      <c r="L1573" s="215"/>
    </row>
    <row r="1574" spans="11:12" x14ac:dyDescent="0.25">
      <c r="K1574" s="215"/>
      <c r="L1574" s="215"/>
    </row>
    <row r="1575" spans="11:12" x14ac:dyDescent="0.25">
      <c r="K1575" s="215"/>
      <c r="L1575" s="215"/>
    </row>
    <row r="1576" spans="11:12" x14ac:dyDescent="0.25">
      <c r="K1576" s="215"/>
      <c r="L1576" s="215"/>
    </row>
    <row r="1577" spans="11:12" x14ac:dyDescent="0.25">
      <c r="K1577" s="215"/>
      <c r="L1577" s="215"/>
    </row>
    <row r="1578" spans="11:12" x14ac:dyDescent="0.25">
      <c r="K1578" s="215"/>
      <c r="L1578" s="215"/>
    </row>
    <row r="1579" spans="11:12" x14ac:dyDescent="0.25">
      <c r="K1579" s="215"/>
      <c r="L1579" s="215"/>
    </row>
    <row r="1580" spans="11:12" x14ac:dyDescent="0.25">
      <c r="K1580" s="215"/>
      <c r="L1580" s="215"/>
    </row>
    <row r="1581" spans="11:12" x14ac:dyDescent="0.25">
      <c r="K1581" s="215"/>
      <c r="L1581" s="215"/>
    </row>
    <row r="1582" spans="11:12" x14ac:dyDescent="0.25">
      <c r="K1582" s="215"/>
      <c r="L1582" s="215"/>
    </row>
    <row r="1583" spans="11:12" x14ac:dyDescent="0.25">
      <c r="K1583" s="215"/>
      <c r="L1583" s="215"/>
    </row>
    <row r="1584" spans="11:12" x14ac:dyDescent="0.25">
      <c r="K1584" s="215"/>
      <c r="L1584" s="215"/>
    </row>
    <row r="1585" spans="11:12" x14ac:dyDescent="0.25">
      <c r="K1585" s="215"/>
      <c r="L1585" s="215"/>
    </row>
    <row r="1586" spans="11:12" x14ac:dyDescent="0.25">
      <c r="K1586" s="215"/>
      <c r="L1586" s="215"/>
    </row>
    <row r="1587" spans="11:12" x14ac:dyDescent="0.25">
      <c r="K1587" s="215"/>
      <c r="L1587" s="215"/>
    </row>
    <row r="1588" spans="11:12" x14ac:dyDescent="0.25">
      <c r="K1588" s="215"/>
      <c r="L1588" s="215"/>
    </row>
    <row r="1589" spans="11:12" x14ac:dyDescent="0.25">
      <c r="K1589" s="215"/>
      <c r="L1589" s="215"/>
    </row>
    <row r="1590" spans="11:12" x14ac:dyDescent="0.25">
      <c r="K1590" s="215"/>
      <c r="L1590" s="215"/>
    </row>
    <row r="1591" spans="11:12" x14ac:dyDescent="0.25">
      <c r="K1591" s="215"/>
      <c r="L1591" s="215"/>
    </row>
    <row r="1592" spans="11:12" x14ac:dyDescent="0.25">
      <c r="K1592" s="215"/>
      <c r="L1592" s="215"/>
    </row>
    <row r="1593" spans="11:12" x14ac:dyDescent="0.25">
      <c r="K1593" s="215"/>
      <c r="L1593" s="215"/>
    </row>
    <row r="1594" spans="11:12" x14ac:dyDescent="0.25">
      <c r="K1594" s="215"/>
      <c r="L1594" s="215"/>
    </row>
    <row r="1595" spans="11:12" x14ac:dyDescent="0.25">
      <c r="K1595" s="215"/>
      <c r="L1595" s="215"/>
    </row>
    <row r="1596" spans="11:12" x14ac:dyDescent="0.25">
      <c r="K1596" s="215"/>
      <c r="L1596" s="215"/>
    </row>
    <row r="1597" spans="11:12" x14ac:dyDescent="0.25">
      <c r="K1597" s="215"/>
      <c r="L1597" s="215"/>
    </row>
    <row r="1598" spans="11:12" x14ac:dyDescent="0.25">
      <c r="K1598" s="215"/>
      <c r="L1598" s="215"/>
    </row>
    <row r="1599" spans="11:12" x14ac:dyDescent="0.25">
      <c r="K1599" s="215"/>
      <c r="L1599" s="215"/>
    </row>
    <row r="1600" spans="11:12" x14ac:dyDescent="0.25">
      <c r="K1600" s="215"/>
      <c r="L1600" s="215"/>
    </row>
    <row r="1601" spans="11:12" x14ac:dyDescent="0.25">
      <c r="K1601" s="215"/>
      <c r="L1601" s="215"/>
    </row>
    <row r="1602" spans="11:12" x14ac:dyDescent="0.25">
      <c r="K1602" s="215"/>
      <c r="L1602" s="215"/>
    </row>
    <row r="1603" spans="11:12" x14ac:dyDescent="0.25">
      <c r="K1603" s="215"/>
      <c r="L1603" s="215"/>
    </row>
    <row r="1604" spans="11:12" x14ac:dyDescent="0.25">
      <c r="K1604" s="215"/>
      <c r="L1604" s="215"/>
    </row>
    <row r="1605" spans="11:12" x14ac:dyDescent="0.25">
      <c r="K1605" s="215"/>
      <c r="L1605" s="215"/>
    </row>
    <row r="1606" spans="11:12" x14ac:dyDescent="0.25">
      <c r="K1606" s="215"/>
      <c r="L1606" s="215"/>
    </row>
    <row r="1607" spans="11:12" x14ac:dyDescent="0.25">
      <c r="K1607" s="215"/>
      <c r="L1607" s="215"/>
    </row>
    <row r="1608" spans="11:12" x14ac:dyDescent="0.25">
      <c r="K1608" s="215"/>
      <c r="L1608" s="215"/>
    </row>
    <row r="1609" spans="11:12" x14ac:dyDescent="0.25">
      <c r="K1609" s="215"/>
      <c r="L1609" s="215"/>
    </row>
    <row r="1610" spans="11:12" x14ac:dyDescent="0.25">
      <c r="K1610" s="215"/>
      <c r="L1610" s="215"/>
    </row>
    <row r="1611" spans="11:12" x14ac:dyDescent="0.25">
      <c r="K1611" s="215"/>
      <c r="L1611" s="215"/>
    </row>
    <row r="1612" spans="11:12" x14ac:dyDescent="0.25">
      <c r="K1612" s="215"/>
      <c r="L1612" s="215"/>
    </row>
    <row r="1613" spans="11:12" x14ac:dyDescent="0.25">
      <c r="K1613" s="215"/>
      <c r="L1613" s="215"/>
    </row>
    <row r="1614" spans="11:12" x14ac:dyDescent="0.25">
      <c r="K1614" s="215"/>
      <c r="L1614" s="215"/>
    </row>
    <row r="1615" spans="11:12" x14ac:dyDescent="0.25">
      <c r="K1615" s="215"/>
      <c r="L1615" s="215"/>
    </row>
    <row r="1616" spans="11:12" x14ac:dyDescent="0.25">
      <c r="K1616" s="215"/>
      <c r="L1616" s="215"/>
    </row>
    <row r="1617" spans="11:12" x14ac:dyDescent="0.25">
      <c r="K1617" s="215"/>
      <c r="L1617" s="215"/>
    </row>
    <row r="1618" spans="11:12" x14ac:dyDescent="0.25">
      <c r="K1618" s="215"/>
      <c r="L1618" s="215"/>
    </row>
    <row r="1619" spans="11:12" x14ac:dyDescent="0.25">
      <c r="K1619" s="215"/>
      <c r="L1619" s="215"/>
    </row>
    <row r="1620" spans="11:12" x14ac:dyDescent="0.25">
      <c r="K1620" s="215"/>
      <c r="L1620" s="215"/>
    </row>
    <row r="1621" spans="11:12" x14ac:dyDescent="0.25">
      <c r="K1621" s="215"/>
      <c r="L1621" s="215"/>
    </row>
    <row r="1622" spans="11:12" x14ac:dyDescent="0.25">
      <c r="K1622" s="215"/>
      <c r="L1622" s="215"/>
    </row>
    <row r="1623" spans="11:12" x14ac:dyDescent="0.25">
      <c r="K1623" s="215"/>
      <c r="L1623" s="215"/>
    </row>
    <row r="1624" spans="11:12" x14ac:dyDescent="0.25">
      <c r="K1624" s="215"/>
      <c r="L1624" s="215"/>
    </row>
    <row r="1625" spans="11:12" x14ac:dyDescent="0.25">
      <c r="K1625" s="215"/>
      <c r="L1625" s="215"/>
    </row>
    <row r="1626" spans="11:12" x14ac:dyDescent="0.25">
      <c r="K1626" s="215"/>
      <c r="L1626" s="215"/>
    </row>
    <row r="1627" spans="11:12" x14ac:dyDescent="0.25">
      <c r="K1627" s="215"/>
      <c r="L1627" s="215"/>
    </row>
    <row r="1628" spans="11:12" x14ac:dyDescent="0.25">
      <c r="K1628" s="215"/>
      <c r="L1628" s="215"/>
    </row>
    <row r="1629" spans="11:12" x14ac:dyDescent="0.25">
      <c r="K1629" s="215"/>
      <c r="L1629" s="215"/>
    </row>
    <row r="1630" spans="11:12" x14ac:dyDescent="0.25">
      <c r="K1630" s="215"/>
      <c r="L1630" s="215"/>
    </row>
    <row r="1631" spans="11:12" x14ac:dyDescent="0.25">
      <c r="K1631" s="215"/>
      <c r="L1631" s="215"/>
    </row>
    <row r="1632" spans="11:12" x14ac:dyDescent="0.25">
      <c r="K1632" s="215"/>
      <c r="L1632" s="215"/>
    </row>
    <row r="1633" spans="11:12" x14ac:dyDescent="0.25">
      <c r="K1633" s="215"/>
      <c r="L1633" s="215"/>
    </row>
    <row r="1634" spans="11:12" x14ac:dyDescent="0.25">
      <c r="K1634" s="215"/>
      <c r="L1634" s="215"/>
    </row>
    <row r="1635" spans="11:12" x14ac:dyDescent="0.25">
      <c r="K1635" s="215"/>
      <c r="L1635" s="215"/>
    </row>
    <row r="1636" spans="11:12" x14ac:dyDescent="0.25">
      <c r="K1636" s="215"/>
      <c r="L1636" s="215"/>
    </row>
    <row r="1637" spans="11:12" x14ac:dyDescent="0.25">
      <c r="K1637" s="215"/>
      <c r="L1637" s="215"/>
    </row>
    <row r="1638" spans="11:12" x14ac:dyDescent="0.25">
      <c r="K1638" s="215"/>
      <c r="L1638" s="215"/>
    </row>
    <row r="1639" spans="11:12" x14ac:dyDescent="0.25">
      <c r="K1639" s="215"/>
      <c r="L1639" s="215"/>
    </row>
    <row r="1640" spans="11:12" x14ac:dyDescent="0.25">
      <c r="K1640" s="215"/>
      <c r="L1640" s="215"/>
    </row>
    <row r="1641" spans="11:12" x14ac:dyDescent="0.25">
      <c r="K1641" s="215"/>
      <c r="L1641" s="215"/>
    </row>
    <row r="1642" spans="11:12" x14ac:dyDescent="0.25">
      <c r="K1642" s="215"/>
      <c r="L1642" s="215"/>
    </row>
    <row r="1643" spans="11:12" x14ac:dyDescent="0.25">
      <c r="K1643" s="215"/>
      <c r="L1643" s="215"/>
    </row>
    <row r="1644" spans="11:12" x14ac:dyDescent="0.25">
      <c r="K1644" s="215"/>
      <c r="L1644" s="215"/>
    </row>
    <row r="1645" spans="11:12" x14ac:dyDescent="0.25">
      <c r="K1645" s="215"/>
      <c r="L1645" s="215"/>
    </row>
    <row r="1646" spans="11:12" x14ac:dyDescent="0.25">
      <c r="K1646" s="215"/>
      <c r="L1646" s="215"/>
    </row>
    <row r="1647" spans="11:12" x14ac:dyDescent="0.25">
      <c r="K1647" s="215"/>
      <c r="L1647" s="215"/>
    </row>
    <row r="1648" spans="11:12" x14ac:dyDescent="0.25">
      <c r="K1648" s="215"/>
      <c r="L1648" s="215"/>
    </row>
    <row r="1649" spans="11:12" x14ac:dyDescent="0.25">
      <c r="K1649" s="215"/>
      <c r="L1649" s="215"/>
    </row>
    <row r="1650" spans="11:12" x14ac:dyDescent="0.25">
      <c r="K1650" s="215"/>
      <c r="L1650" s="215"/>
    </row>
    <row r="1651" spans="11:12" x14ac:dyDescent="0.25">
      <c r="K1651" s="215"/>
      <c r="L1651" s="215"/>
    </row>
    <row r="1652" spans="11:12" x14ac:dyDescent="0.25">
      <c r="K1652" s="215"/>
      <c r="L1652" s="215"/>
    </row>
    <row r="1653" spans="11:12" x14ac:dyDescent="0.25">
      <c r="K1653" s="215"/>
      <c r="L1653" s="215"/>
    </row>
    <row r="1654" spans="11:12" x14ac:dyDescent="0.25">
      <c r="K1654" s="215"/>
      <c r="L1654" s="215"/>
    </row>
    <row r="1655" spans="11:12" x14ac:dyDescent="0.25">
      <c r="K1655" s="215"/>
      <c r="L1655" s="215"/>
    </row>
    <row r="1656" spans="11:12" x14ac:dyDescent="0.25">
      <c r="K1656" s="215"/>
      <c r="L1656" s="215"/>
    </row>
    <row r="1657" spans="11:12" x14ac:dyDescent="0.25">
      <c r="K1657" s="215"/>
      <c r="L1657" s="215"/>
    </row>
    <row r="1658" spans="11:12" x14ac:dyDescent="0.25">
      <c r="K1658" s="215"/>
      <c r="L1658" s="215"/>
    </row>
    <row r="1659" spans="11:12" x14ac:dyDescent="0.25">
      <c r="K1659" s="215"/>
      <c r="L1659" s="215"/>
    </row>
    <row r="1660" spans="11:12" x14ac:dyDescent="0.25">
      <c r="K1660" s="215"/>
      <c r="L1660" s="215"/>
    </row>
    <row r="1661" spans="11:12" x14ac:dyDescent="0.25">
      <c r="K1661" s="215"/>
      <c r="L1661" s="215"/>
    </row>
    <row r="1662" spans="11:12" x14ac:dyDescent="0.25">
      <c r="K1662" s="215"/>
      <c r="L1662" s="215"/>
    </row>
    <row r="1663" spans="11:12" x14ac:dyDescent="0.25">
      <c r="K1663" s="215"/>
      <c r="L1663" s="215"/>
    </row>
    <row r="1664" spans="11:12" x14ac:dyDescent="0.25">
      <c r="K1664" s="215"/>
      <c r="L1664" s="215"/>
    </row>
    <row r="1665" spans="11:12" x14ac:dyDescent="0.25">
      <c r="K1665" s="215"/>
      <c r="L1665" s="215"/>
    </row>
    <row r="1666" spans="11:12" x14ac:dyDescent="0.25">
      <c r="K1666" s="215"/>
      <c r="L1666" s="215"/>
    </row>
    <row r="1667" spans="11:12" x14ac:dyDescent="0.25">
      <c r="K1667" s="215"/>
      <c r="L1667" s="215"/>
    </row>
    <row r="1668" spans="11:12" x14ac:dyDescent="0.25">
      <c r="K1668" s="215"/>
      <c r="L1668" s="215"/>
    </row>
    <row r="1669" spans="11:12" x14ac:dyDescent="0.25">
      <c r="K1669" s="215"/>
      <c r="L1669" s="215"/>
    </row>
    <row r="1670" spans="11:12" x14ac:dyDescent="0.25">
      <c r="K1670" s="215"/>
      <c r="L1670" s="215"/>
    </row>
    <row r="1671" spans="11:12" x14ac:dyDescent="0.25">
      <c r="K1671" s="215"/>
      <c r="L1671" s="215"/>
    </row>
    <row r="1672" spans="11:12" x14ac:dyDescent="0.25">
      <c r="K1672" s="215"/>
      <c r="L1672" s="215"/>
    </row>
    <row r="1673" spans="11:12" x14ac:dyDescent="0.25">
      <c r="K1673" s="215"/>
      <c r="L1673" s="215"/>
    </row>
    <row r="1674" spans="11:12" x14ac:dyDescent="0.25">
      <c r="K1674" s="215"/>
      <c r="L1674" s="215"/>
    </row>
    <row r="1675" spans="11:12" x14ac:dyDescent="0.25">
      <c r="K1675" s="215"/>
      <c r="L1675" s="215"/>
    </row>
    <row r="1676" spans="11:12" x14ac:dyDescent="0.25">
      <c r="K1676" s="215"/>
      <c r="L1676" s="215"/>
    </row>
    <row r="1677" spans="11:12" x14ac:dyDescent="0.25">
      <c r="K1677" s="215"/>
      <c r="L1677" s="215"/>
    </row>
    <row r="1678" spans="11:12" x14ac:dyDescent="0.25">
      <c r="K1678" s="215"/>
      <c r="L1678" s="215"/>
    </row>
    <row r="1679" spans="11:12" x14ac:dyDescent="0.25">
      <c r="K1679" s="215"/>
      <c r="L1679" s="215"/>
    </row>
    <row r="1680" spans="11:12" x14ac:dyDescent="0.25">
      <c r="K1680" s="215"/>
      <c r="L1680" s="215"/>
    </row>
    <row r="1681" spans="11:12" x14ac:dyDescent="0.25">
      <c r="K1681" s="215"/>
      <c r="L1681" s="215"/>
    </row>
    <row r="1682" spans="11:12" x14ac:dyDescent="0.25">
      <c r="K1682" s="215"/>
      <c r="L1682" s="215"/>
    </row>
    <row r="1683" spans="11:12" x14ac:dyDescent="0.25">
      <c r="K1683" s="215"/>
      <c r="L1683" s="215"/>
    </row>
    <row r="1684" spans="11:12" x14ac:dyDescent="0.25">
      <c r="K1684" s="215"/>
      <c r="L1684" s="215"/>
    </row>
    <row r="1685" spans="11:12" x14ac:dyDescent="0.25">
      <c r="K1685" s="215"/>
      <c r="L1685" s="215"/>
    </row>
    <row r="1686" spans="11:12" x14ac:dyDescent="0.25">
      <c r="K1686" s="215"/>
      <c r="L1686" s="215"/>
    </row>
    <row r="1687" spans="11:12" x14ac:dyDescent="0.25">
      <c r="K1687" s="215"/>
      <c r="L1687" s="215"/>
    </row>
    <row r="1688" spans="11:12" x14ac:dyDescent="0.25">
      <c r="K1688" s="215"/>
      <c r="L1688" s="215"/>
    </row>
    <row r="1689" spans="11:12" x14ac:dyDescent="0.25">
      <c r="K1689" s="215"/>
      <c r="L1689" s="215"/>
    </row>
    <row r="1690" spans="11:12" x14ac:dyDescent="0.25">
      <c r="K1690" s="215"/>
      <c r="L1690" s="215"/>
    </row>
    <row r="1691" spans="11:12" x14ac:dyDescent="0.25">
      <c r="K1691" s="215"/>
      <c r="L1691" s="215"/>
    </row>
    <row r="1692" spans="11:12" x14ac:dyDescent="0.25">
      <c r="K1692" s="215"/>
      <c r="L1692" s="215"/>
    </row>
    <row r="1693" spans="11:12" x14ac:dyDescent="0.25">
      <c r="K1693" s="215"/>
      <c r="L1693" s="215"/>
    </row>
    <row r="1694" spans="11:12" x14ac:dyDescent="0.25">
      <c r="K1694" s="215"/>
      <c r="L1694" s="215"/>
    </row>
    <row r="1695" spans="11:12" x14ac:dyDescent="0.25">
      <c r="K1695" s="215"/>
      <c r="L1695" s="215"/>
    </row>
    <row r="1696" spans="11:12" x14ac:dyDescent="0.25">
      <c r="K1696" s="215"/>
      <c r="L1696" s="215"/>
    </row>
    <row r="1697" spans="11:12" x14ac:dyDescent="0.25">
      <c r="K1697" s="215"/>
      <c r="L1697" s="215"/>
    </row>
    <row r="1698" spans="11:12" x14ac:dyDescent="0.25">
      <c r="K1698" s="215"/>
      <c r="L1698" s="215"/>
    </row>
    <row r="1699" spans="11:12" x14ac:dyDescent="0.25">
      <c r="K1699" s="215"/>
      <c r="L1699" s="215"/>
    </row>
    <row r="1700" spans="11:12" x14ac:dyDescent="0.25">
      <c r="K1700" s="215"/>
      <c r="L1700" s="215"/>
    </row>
    <row r="1701" spans="11:12" x14ac:dyDescent="0.25">
      <c r="K1701" s="215"/>
      <c r="L1701" s="215"/>
    </row>
    <row r="1702" spans="11:12" x14ac:dyDescent="0.25">
      <c r="K1702" s="215"/>
      <c r="L1702" s="215"/>
    </row>
    <row r="1703" spans="11:12" x14ac:dyDescent="0.25">
      <c r="K1703" s="215"/>
      <c r="L1703" s="215"/>
    </row>
    <row r="1704" spans="11:12" x14ac:dyDescent="0.25">
      <c r="K1704" s="215"/>
      <c r="L1704" s="215"/>
    </row>
    <row r="1705" spans="11:12" x14ac:dyDescent="0.25">
      <c r="K1705" s="215"/>
      <c r="L1705" s="215"/>
    </row>
    <row r="1706" spans="11:12" x14ac:dyDescent="0.25">
      <c r="K1706" s="215"/>
      <c r="L1706" s="215"/>
    </row>
    <row r="1707" spans="11:12" x14ac:dyDescent="0.25">
      <c r="K1707" s="215"/>
      <c r="L1707" s="215"/>
    </row>
    <row r="1708" spans="11:12" x14ac:dyDescent="0.25">
      <c r="K1708" s="215"/>
      <c r="L1708" s="215"/>
    </row>
    <row r="1709" spans="11:12" x14ac:dyDescent="0.25">
      <c r="K1709" s="215"/>
      <c r="L1709" s="215"/>
    </row>
    <row r="1710" spans="11:12" x14ac:dyDescent="0.25">
      <c r="K1710" s="215"/>
      <c r="L1710" s="215"/>
    </row>
    <row r="1711" spans="11:12" x14ac:dyDescent="0.25">
      <c r="K1711" s="215"/>
      <c r="L1711" s="215"/>
    </row>
    <row r="1712" spans="11:12" x14ac:dyDescent="0.25">
      <c r="K1712" s="215"/>
      <c r="L1712" s="215"/>
    </row>
    <row r="1713" spans="11:12" x14ac:dyDescent="0.25">
      <c r="K1713" s="215"/>
      <c r="L1713" s="215"/>
    </row>
    <row r="1714" spans="11:12" x14ac:dyDescent="0.25">
      <c r="K1714" s="215"/>
      <c r="L1714" s="215"/>
    </row>
    <row r="1715" spans="11:12" x14ac:dyDescent="0.25">
      <c r="K1715" s="215"/>
      <c r="L1715" s="215"/>
    </row>
    <row r="1716" spans="11:12" x14ac:dyDescent="0.25">
      <c r="K1716" s="215"/>
      <c r="L1716" s="215"/>
    </row>
    <row r="1717" spans="11:12" x14ac:dyDescent="0.25">
      <c r="K1717" s="215"/>
      <c r="L1717" s="215"/>
    </row>
    <row r="1718" spans="11:12" x14ac:dyDescent="0.25">
      <c r="K1718" s="215"/>
      <c r="L1718" s="215"/>
    </row>
    <row r="1719" spans="11:12" x14ac:dyDescent="0.25">
      <c r="K1719" s="215"/>
      <c r="L1719" s="215"/>
    </row>
    <row r="1720" spans="11:12" x14ac:dyDescent="0.25">
      <c r="K1720" s="215"/>
      <c r="L1720" s="215"/>
    </row>
    <row r="1721" spans="11:12" x14ac:dyDescent="0.25">
      <c r="K1721" s="215"/>
      <c r="L1721" s="215"/>
    </row>
    <row r="1722" spans="11:12" x14ac:dyDescent="0.25">
      <c r="K1722" s="215"/>
      <c r="L1722" s="215"/>
    </row>
    <row r="1723" spans="11:12" x14ac:dyDescent="0.25">
      <c r="K1723" s="215"/>
      <c r="L1723" s="215"/>
    </row>
    <row r="1724" spans="11:12" x14ac:dyDescent="0.25">
      <c r="K1724" s="215"/>
      <c r="L1724" s="215"/>
    </row>
    <row r="1725" spans="11:12" x14ac:dyDescent="0.25">
      <c r="K1725" s="215"/>
      <c r="L1725" s="215"/>
    </row>
    <row r="1726" spans="11:12" x14ac:dyDescent="0.25">
      <c r="K1726" s="215"/>
      <c r="L1726" s="215"/>
    </row>
    <row r="1727" spans="11:12" x14ac:dyDescent="0.25">
      <c r="K1727" s="215"/>
      <c r="L1727" s="215"/>
    </row>
    <row r="1728" spans="11:12" x14ac:dyDescent="0.25">
      <c r="K1728" s="215"/>
      <c r="L1728" s="215"/>
    </row>
    <row r="1729" spans="11:12" x14ac:dyDescent="0.25">
      <c r="K1729" s="215"/>
      <c r="L1729" s="215"/>
    </row>
    <row r="1730" spans="11:12" x14ac:dyDescent="0.25">
      <c r="K1730" s="215"/>
      <c r="L1730" s="215"/>
    </row>
    <row r="1731" spans="11:12" x14ac:dyDescent="0.25">
      <c r="K1731" s="215"/>
      <c r="L1731" s="215"/>
    </row>
    <row r="1732" spans="11:12" x14ac:dyDescent="0.25">
      <c r="K1732" s="215"/>
      <c r="L1732" s="215"/>
    </row>
    <row r="1733" spans="11:12" x14ac:dyDescent="0.25">
      <c r="K1733" s="215"/>
      <c r="L1733" s="215"/>
    </row>
    <row r="1734" spans="11:12" x14ac:dyDescent="0.25">
      <c r="K1734" s="215"/>
      <c r="L1734" s="215"/>
    </row>
    <row r="1735" spans="11:12" x14ac:dyDescent="0.25">
      <c r="K1735" s="215"/>
      <c r="L1735" s="215"/>
    </row>
    <row r="1736" spans="11:12" x14ac:dyDescent="0.25">
      <c r="K1736" s="215"/>
      <c r="L1736" s="215"/>
    </row>
    <row r="1737" spans="11:12" x14ac:dyDescent="0.25">
      <c r="K1737" s="215"/>
      <c r="L1737" s="215"/>
    </row>
    <row r="1738" spans="11:12" x14ac:dyDescent="0.25">
      <c r="K1738" s="215"/>
      <c r="L1738" s="215"/>
    </row>
    <row r="1739" spans="11:12" x14ac:dyDescent="0.25">
      <c r="K1739" s="215"/>
      <c r="L1739" s="215"/>
    </row>
    <row r="1740" spans="11:12" x14ac:dyDescent="0.25">
      <c r="K1740" s="215"/>
      <c r="L1740" s="215"/>
    </row>
    <row r="1741" spans="11:12" x14ac:dyDescent="0.25">
      <c r="K1741" s="215"/>
      <c r="L1741" s="215"/>
    </row>
    <row r="1742" spans="11:12" x14ac:dyDescent="0.25">
      <c r="K1742" s="215"/>
      <c r="L1742" s="215"/>
    </row>
    <row r="1743" spans="11:12" x14ac:dyDescent="0.25">
      <c r="K1743" s="215"/>
      <c r="L1743" s="215"/>
    </row>
    <row r="1744" spans="11:12" x14ac:dyDescent="0.25">
      <c r="K1744" s="215"/>
      <c r="L1744" s="215"/>
    </row>
    <row r="1745" spans="11:12" x14ac:dyDescent="0.25">
      <c r="K1745" s="215"/>
      <c r="L1745" s="215"/>
    </row>
    <row r="1746" spans="11:12" x14ac:dyDescent="0.25">
      <c r="K1746" s="215"/>
      <c r="L1746" s="215"/>
    </row>
    <row r="1747" spans="11:12" x14ac:dyDescent="0.25">
      <c r="K1747" s="215"/>
      <c r="L1747" s="215"/>
    </row>
    <row r="1748" spans="11:12" x14ac:dyDescent="0.25">
      <c r="K1748" s="215"/>
      <c r="L1748" s="215"/>
    </row>
    <row r="1749" spans="11:12" x14ac:dyDescent="0.25">
      <c r="K1749" s="215"/>
      <c r="L1749" s="215"/>
    </row>
    <row r="1750" spans="11:12" x14ac:dyDescent="0.25">
      <c r="K1750" s="215"/>
      <c r="L1750" s="215"/>
    </row>
    <row r="1751" spans="11:12" x14ac:dyDescent="0.25">
      <c r="K1751" s="215"/>
      <c r="L1751" s="215"/>
    </row>
    <row r="1752" spans="11:12" x14ac:dyDescent="0.25">
      <c r="K1752" s="215"/>
      <c r="L1752" s="215"/>
    </row>
    <row r="1753" spans="11:12" x14ac:dyDescent="0.25">
      <c r="K1753" s="215"/>
      <c r="L1753" s="215"/>
    </row>
    <row r="1754" spans="11:12" x14ac:dyDescent="0.25">
      <c r="K1754" s="215"/>
      <c r="L1754" s="215"/>
    </row>
    <row r="1755" spans="11:12" x14ac:dyDescent="0.25">
      <c r="K1755" s="215"/>
      <c r="L1755" s="215"/>
    </row>
    <row r="1756" spans="11:12" x14ac:dyDescent="0.25">
      <c r="K1756" s="215"/>
      <c r="L1756" s="215"/>
    </row>
    <row r="1757" spans="11:12" x14ac:dyDescent="0.25">
      <c r="K1757" s="215"/>
      <c r="L1757" s="215"/>
    </row>
    <row r="1758" spans="11:12" x14ac:dyDescent="0.25">
      <c r="K1758" s="215"/>
      <c r="L1758" s="215"/>
    </row>
    <row r="1759" spans="11:12" x14ac:dyDescent="0.25">
      <c r="K1759" s="215"/>
      <c r="L1759" s="215"/>
    </row>
    <row r="1760" spans="11:12" x14ac:dyDescent="0.25">
      <c r="K1760" s="215"/>
      <c r="L1760" s="215"/>
    </row>
    <row r="1761" spans="11:12" x14ac:dyDescent="0.25">
      <c r="K1761" s="215"/>
      <c r="L1761" s="215"/>
    </row>
    <row r="1762" spans="11:12" x14ac:dyDescent="0.25">
      <c r="K1762" s="215"/>
      <c r="L1762" s="215"/>
    </row>
    <row r="1763" spans="11:12" x14ac:dyDescent="0.25">
      <c r="K1763" s="215"/>
      <c r="L1763" s="215"/>
    </row>
    <row r="1764" spans="11:12" x14ac:dyDescent="0.25">
      <c r="K1764" s="215"/>
      <c r="L1764" s="215"/>
    </row>
    <row r="1765" spans="11:12" x14ac:dyDescent="0.25">
      <c r="K1765" s="215"/>
      <c r="L1765" s="215"/>
    </row>
    <row r="1766" spans="11:12" x14ac:dyDescent="0.25">
      <c r="K1766" s="215"/>
      <c r="L1766" s="215"/>
    </row>
    <row r="1767" spans="11:12" x14ac:dyDescent="0.25">
      <c r="K1767" s="215"/>
      <c r="L1767" s="215"/>
    </row>
    <row r="1768" spans="11:12" x14ac:dyDescent="0.25">
      <c r="K1768" s="215"/>
      <c r="L1768" s="215"/>
    </row>
    <row r="1769" spans="11:12" x14ac:dyDescent="0.25">
      <c r="K1769" s="215"/>
      <c r="L1769" s="215"/>
    </row>
    <row r="1770" spans="11:12" x14ac:dyDescent="0.25">
      <c r="K1770" s="215"/>
      <c r="L1770" s="215"/>
    </row>
    <row r="1771" spans="11:12" x14ac:dyDescent="0.25">
      <c r="K1771" s="215"/>
      <c r="L1771" s="215"/>
    </row>
    <row r="1772" spans="11:12" x14ac:dyDescent="0.25">
      <c r="K1772" s="215"/>
      <c r="L1772" s="215"/>
    </row>
    <row r="1773" spans="11:12" x14ac:dyDescent="0.25">
      <c r="K1773" s="215"/>
      <c r="L1773" s="215"/>
    </row>
    <row r="1774" spans="11:12" x14ac:dyDescent="0.25">
      <c r="K1774" s="215"/>
      <c r="L1774" s="215"/>
    </row>
    <row r="1775" spans="11:12" x14ac:dyDescent="0.25">
      <c r="K1775" s="215"/>
      <c r="L1775" s="215"/>
    </row>
    <row r="1776" spans="11:12" x14ac:dyDescent="0.25">
      <c r="K1776" s="215"/>
      <c r="L1776" s="215"/>
    </row>
    <row r="1777" spans="11:12" x14ac:dyDescent="0.25">
      <c r="K1777" s="215"/>
      <c r="L1777" s="215"/>
    </row>
    <row r="1778" spans="11:12" x14ac:dyDescent="0.25">
      <c r="K1778" s="215"/>
      <c r="L1778" s="215"/>
    </row>
    <row r="1779" spans="11:12" x14ac:dyDescent="0.25">
      <c r="K1779" s="215"/>
      <c r="L1779" s="215"/>
    </row>
    <row r="1780" spans="11:12" x14ac:dyDescent="0.25">
      <c r="K1780" s="215"/>
      <c r="L1780" s="215"/>
    </row>
    <row r="1781" spans="11:12" x14ac:dyDescent="0.25">
      <c r="K1781" s="215"/>
      <c r="L1781" s="215"/>
    </row>
    <row r="1782" spans="11:12" x14ac:dyDescent="0.25">
      <c r="K1782" s="215"/>
      <c r="L1782" s="215"/>
    </row>
    <row r="1783" spans="11:12" x14ac:dyDescent="0.25">
      <c r="K1783" s="215"/>
      <c r="L1783" s="215"/>
    </row>
    <row r="1784" spans="11:12" x14ac:dyDescent="0.25">
      <c r="K1784" s="215"/>
      <c r="L1784" s="215"/>
    </row>
    <row r="1785" spans="11:12" x14ac:dyDescent="0.25">
      <c r="K1785" s="215"/>
      <c r="L1785" s="215"/>
    </row>
    <row r="1786" spans="11:12" x14ac:dyDescent="0.25">
      <c r="K1786" s="215"/>
      <c r="L1786" s="215"/>
    </row>
    <row r="1787" spans="11:12" x14ac:dyDescent="0.25">
      <c r="K1787" s="215"/>
      <c r="L1787" s="215"/>
    </row>
    <row r="1788" spans="11:12" x14ac:dyDescent="0.25">
      <c r="K1788" s="215"/>
      <c r="L1788" s="215"/>
    </row>
    <row r="1789" spans="11:12" x14ac:dyDescent="0.25">
      <c r="K1789" s="216"/>
      <c r="L1789" s="216"/>
    </row>
    <row r="1790" spans="11:12" x14ac:dyDescent="0.25">
      <c r="K1790" s="216"/>
      <c r="L1790" s="216"/>
    </row>
    <row r="1791" spans="11:12" x14ac:dyDescent="0.25">
      <c r="K1791" s="216"/>
      <c r="L1791" s="216"/>
    </row>
  </sheetData>
  <sheetProtection algorithmName="SHA-512" hashValue="saR53Grs2MCFrEt0PdqoAGqmrwNuyGR19cBTnhF0FjlyVm59g5NrD/LqPLFOfsabZJjHpbuwEvJpcxBvKbvAHw==" saltValue="KyvJifYud7N06UfoKN5OXg==" spinCount="100000" sheet="1" objects="1" scenarios="1"/>
  <phoneticPr fontId="14" type="noConversion"/>
  <hyperlinks>
    <hyperlink ref="O10" r:id="rId1" display="Luokitteluohje" xr:uid="{3D712AE4-4EFE-4C96-A512-912916630971}"/>
  </hyperlinks>
  <pageMargins left="0.74803149606299213" right="0.74803149606299213" top="0.98425196850393704" bottom="0.98425196850393704" header="0.51181102362204722" footer="0.51181102362204722"/>
  <pageSetup paperSize="9" scale="81" orientation="portrait" r:id="rId2"/>
  <headerFooter alignWithMargins="0">
    <oddHeader>&amp;LYrityksen energiakatselmus&amp;CKohdekatselmuksen seurantatietojen raportointilomake &amp;R&amp;A</oddHeader>
    <oddFooter>&amp;L&amp;F&amp;R&amp;P/&amp;N</oddFooter>
  </headerFooter>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22B25D2F9420624EBAF7C244B20CBF4B" ma:contentTypeVersion="11" ma:contentTypeDescription="Luo uusi asiakirja." ma:contentTypeScope="" ma:versionID="198ead77a432d7712ae022b71206ae47">
  <xsd:schema xmlns:xsd="http://www.w3.org/2001/XMLSchema" xmlns:xs="http://www.w3.org/2001/XMLSchema" xmlns:p="http://schemas.microsoft.com/office/2006/metadata/properties" xmlns:ns2="b5f25a1d-ecc8-4c11-89c1-2c0cd1eb1daa" xmlns:ns3="ee29681f-ead0-4d67-a693-deabd3deb617" targetNamespace="http://schemas.microsoft.com/office/2006/metadata/properties" ma:root="true" ma:fieldsID="3436246de208a28e033b51bff9017b48" ns2:_="" ns3:_="">
    <xsd:import namespace="b5f25a1d-ecc8-4c11-89c1-2c0cd1eb1daa"/>
    <xsd:import namespace="ee29681f-ead0-4d67-a693-deabd3deb6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25a1d-ecc8-4c11-89c1-2c0cd1eb1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9681f-ead0-4d67-a693-deabd3deb617"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0595E-B0F3-4C8D-B3D1-F33C34EFA7F5}">
  <ds:schemaRefs>
    <ds:schemaRef ds:uri="http://schemas.microsoft.com/sharepoint/v3/contenttype/forms"/>
  </ds:schemaRefs>
</ds:datastoreItem>
</file>

<file path=customXml/itemProps2.xml><?xml version="1.0" encoding="utf-8"?>
<ds:datastoreItem xmlns:ds="http://schemas.openxmlformats.org/officeDocument/2006/customXml" ds:itemID="{628D72D4-7A51-46EE-83FD-ABEF119AFB23}">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b5f25a1d-ecc8-4c11-89c1-2c0cd1eb1daa"/>
    <ds:schemaRef ds:uri="http://schemas.microsoft.com/office/infopath/2007/PartnerControls"/>
    <ds:schemaRef ds:uri="ee29681f-ead0-4d67-a693-deabd3deb617"/>
    <ds:schemaRef ds:uri="http://purl.org/dc/dcmitype/"/>
  </ds:schemaRefs>
</ds:datastoreItem>
</file>

<file path=customXml/itemProps3.xml><?xml version="1.0" encoding="utf-8"?>
<ds:datastoreItem xmlns:ds="http://schemas.openxmlformats.org/officeDocument/2006/customXml" ds:itemID="{80FC282F-A873-4A66-9980-4D71035D4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25a1d-ecc8-4c11-89c1-2c0cd1eb1daa"/>
    <ds:schemaRef ds:uri="ee29681f-ead0-4d67-a693-deabd3deb6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Kohdetiedot</vt:lpstr>
      <vt:lpstr>Energia</vt:lpstr>
      <vt:lpstr>Toimenpiteet</vt:lpstr>
      <vt:lpstr>Tarkastuslista</vt:lpstr>
      <vt:lpstr>Ohjeita</vt:lpstr>
      <vt:lpstr>Luokitukset</vt:lpstr>
      <vt:lpstr>_TOL2008</vt:lpstr>
      <vt:lpstr>Energia!Print_Area</vt:lpstr>
      <vt:lpstr>Luokitukset!Print_Area</vt:lpstr>
      <vt:lpstr>Rakennustyyppi</vt:lpstr>
      <vt:lpstr>Toimenpideluokka</vt:lpstr>
      <vt:lpstr>TOPO</vt:lpstr>
    </vt:vector>
  </TitlesOfParts>
  <Company>Motiva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Saara Elväs</dc:creator>
  <cp:lastModifiedBy>Saara Elväs</cp:lastModifiedBy>
  <cp:lastPrinted>2021-03-11T17:18:01Z</cp:lastPrinted>
  <dcterms:created xsi:type="dcterms:W3CDTF">2007-12-20T09:41:37Z</dcterms:created>
  <dcterms:modified xsi:type="dcterms:W3CDTF">2021-08-19T15:34:18Z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0x01010022B25D2F9420624EBAF7C244B20CBF4B</vt:lpwstr>
  </property>
</Properties>
</file>